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0" windowHeight="11020" tabRatio="793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sub_14001" localSheetId="1">'Приложение 2'!#REF!</definedName>
    <definedName name="sub_14002" localSheetId="1">'Приложение 2'!#REF!</definedName>
    <definedName name="sub_14003" localSheetId="1">'Приложение 2'!#REF!</definedName>
    <definedName name="sub_14004" localSheetId="1">'Приложение 2'!#REF!</definedName>
    <definedName name="sub_14005" localSheetId="1">'Приложение 2'!#REF!</definedName>
    <definedName name="sub_15001" localSheetId="2">'Приложение 3'!$A$229</definedName>
    <definedName name="_xlnm.Print_Titles" localSheetId="0">'Приложение 1'!$8:$10</definedName>
    <definedName name="_xlnm.Print_Titles" localSheetId="2">'Приложение 3'!$8:$10</definedName>
  </definedNames>
  <calcPr fullCalcOnLoad="1"/>
</workbook>
</file>

<file path=xl/sharedStrings.xml><?xml version="1.0" encoding="utf-8"?>
<sst xmlns="http://schemas.openxmlformats.org/spreadsheetml/2006/main" count="722" uniqueCount="228">
  <si>
    <t>Другие источники</t>
  </si>
  <si>
    <t>Итого</t>
  </si>
  <si>
    <t>Средства федерального бюджета</t>
  </si>
  <si>
    <t>Внебюджетные источники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</si>
  <si>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</si>
  <si>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</si>
  <si>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</si>
  <si>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</si>
  <si>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</si>
  <si>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</si>
  <si>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1.</t>
  </si>
  <si>
    <t>2.</t>
  </si>
  <si>
    <t>N п/п</t>
  </si>
  <si>
    <t xml:space="preserve">наименование муниципальной программы (подпрограммы) </t>
  </si>
  <si>
    <t>Наименование мероприятия подпрограммы *</t>
  </si>
  <si>
    <t>Источник финансирования **</t>
  </si>
  <si>
    <t>Расчет необходимых финансовых ресурсов на реализацию мероприятия ***</t>
  </si>
  <si>
    <t>Эксплуатационные расходы, возникающие в результате реализации мероприятия *****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</si>
  <si>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</si>
  <si>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</si>
  <si>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</si>
  <si>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Ответственный за выполнение мероприятия подпрограммы</t>
  </si>
  <si>
    <t>Результаты выполнения мероприятий подпрограммы</t>
  </si>
  <si>
    <t>1.1.</t>
  </si>
  <si>
    <t>1.2.</t>
  </si>
  <si>
    <t xml:space="preserve">                     </t>
  </si>
  <si>
    <t>(наименование подпрограммы)</t>
  </si>
  <si>
    <t>Объем финансирования по годам (тыс. руб.)</t>
  </si>
  <si>
    <t>Всего, (тыс.руб.)</t>
  </si>
  <si>
    <t>Объём финансирования мероприятия в текущем финансовом году 
(тыс.руб.) *</t>
  </si>
  <si>
    <t>Средства бюджета МО "Кингисеппский муниципальный район"</t>
  </si>
  <si>
    <t>Средства бюджета Ленинградской области</t>
  </si>
  <si>
    <t>Планируемые результаты реализации муниципальной программы (подпрограммы) Кингисеппкого муниципального района</t>
  </si>
  <si>
    <t>Бюджет Кингисеппского муниципального района</t>
  </si>
  <si>
    <r>
      <t xml:space="preserve">     </t>
    </r>
    <r>
      <rPr>
        <b/>
        <sz val="12"/>
        <color indexed="63"/>
        <rFont val="Times New Roman"/>
        <family val="1"/>
      </rPr>
      <t>*</t>
    </r>
    <r>
      <rPr>
        <sz val="12"/>
        <rFont val="Times New Roman"/>
        <family val="1"/>
      </rPr>
      <t xml:space="preserve"> - объём   финансирования   аналогичных   мероприятий    в    году, предшествующем году  начала реализации муниципальной программы,  в  том числе  в  рамках  реализации  государственных   программ Ленинградской области.</t>
    </r>
  </si>
  <si>
    <t>3.</t>
  </si>
  <si>
    <t>%</t>
  </si>
  <si>
    <t>чел.</t>
  </si>
  <si>
    <t>Подпрограмма 1  Организация муниципального управления</t>
  </si>
  <si>
    <t xml:space="preserve"> </t>
  </si>
  <si>
    <t>Показатель 1 Количество пенсионеров из числа бывших муниципальных служащих и лиц, замещавших муниципальные должности</t>
  </si>
  <si>
    <t>Задача 1 Развитие сотрудничества и взаимодействия администрации МО «Кингисеппский муниципальный район» с  органами власти и управления, учреждениями и организациями, побратимами, представителями общественности, отдельными лицами</t>
  </si>
  <si>
    <t>Задача 2  Оказание финансовой помощи ветеранским общественным организациям</t>
  </si>
  <si>
    <t>Показатель 1 Число ветеранских общественных организаций, получивших финансовую поддержку</t>
  </si>
  <si>
    <t>ед.</t>
  </si>
  <si>
    <t>Задача 3  Выражение признания и поощрение выдающихся заслуг граждан перед Кингисеппским районом, поощрение общественной деятельности и активной жизненной позиции</t>
  </si>
  <si>
    <t>Задача 1  Создание необходимых условий для  обеспечения защиты населения от чрезвычайных ситуаций природного и техногенного характера</t>
  </si>
  <si>
    <t>га</t>
  </si>
  <si>
    <t>Подпрограмма 1 «Организация муниципального управления»</t>
  </si>
  <si>
    <t>Мероприятие 1  Обеспечение деятельности (услуги, работы) МКУ "Административно-хозяйственный комплекс"</t>
  </si>
  <si>
    <t xml:space="preserve">Представление обоснования финансовых ресурсов, необходимых для реализации мероприятий программы «Эффективное управление муниципальным образованием «Кингисеппский муниципальный район»  Ленинградской области»
</t>
  </si>
  <si>
    <t>Мероприятие 1  Мероприятия в области гражданской обороны и чрезвычайных ситуаций</t>
  </si>
  <si>
    <t>Подпрограмма 5 «Управление муниципальным имуществом и земельными ресурсами»</t>
  </si>
  <si>
    <t>Мероприятие 1 Управление и распоряжение муниципальным имуществом</t>
  </si>
  <si>
    <t>Мероприятие 2 Мероприятия по землеустройству и землепользованию</t>
  </si>
  <si>
    <t>2.4</t>
  </si>
  <si>
    <t>2.3</t>
  </si>
  <si>
    <t>2.5</t>
  </si>
  <si>
    <t>2.6</t>
  </si>
  <si>
    <t>2.7</t>
  </si>
  <si>
    <t>2.8</t>
  </si>
  <si>
    <t>2.9</t>
  </si>
  <si>
    <t>2.10</t>
  </si>
  <si>
    <t>2.11</t>
  </si>
  <si>
    <t>2.12</t>
  </si>
  <si>
    <t>1.2</t>
  </si>
  <si>
    <t>1.3</t>
  </si>
  <si>
    <t xml:space="preserve">Перечень мероприятий подпрограммы 1 </t>
  </si>
  <si>
    <t xml:space="preserve"> "Организация муниципального управления"</t>
  </si>
  <si>
    <t xml:space="preserve">Перечень мероприятий подпрограммы 2  </t>
  </si>
  <si>
    <t>Мероприятие 2 Проведение официальных мероприятий</t>
  </si>
  <si>
    <t>2.1</t>
  </si>
  <si>
    <t>2.2</t>
  </si>
  <si>
    <t>3.1</t>
  </si>
  <si>
    <t>Мероприятие 1 Оказание финансовой помощи советам ветеранов войны, труда, вооружённых сил, правоохранительных органов, жителей блокадного Ленинграда и бывших малолетних узников фашистских лагерей</t>
  </si>
  <si>
    <t>Мероприятие 1 Ежемесячная денежная выплата лицам, удостоенным звания «Почетный гражданин Кингисеппского муниципального района»</t>
  </si>
  <si>
    <t>3.2</t>
  </si>
  <si>
    <t>Мероприятие 2 Материальное поощрение к знаку отличия «За вклад в развитие Кингисеппского района»</t>
  </si>
  <si>
    <t>Перечень мероприятий подпрограммы 3</t>
  </si>
  <si>
    <t>Перечень мероприятий подпрограммы 4</t>
  </si>
  <si>
    <t>«Управление муниципальным имуществом и земельными ресурсами»</t>
  </si>
  <si>
    <t>Перечень мероприятий подпрограммы 5</t>
  </si>
  <si>
    <t>Задача1 Реализация вопросов местного значения в сфере управления и распоряжения муниципальным имуществом и земельными ресурсами</t>
  </si>
  <si>
    <t>Мероприятие 3 Организация поздравления с 90-95-100-летием ветеранов Великой Отечественной Войны</t>
  </si>
  <si>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Показатель 1 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Обеспечение осуществления муниципальных функций в рамках полномочий муниципального образования от числа возложенных, исполнения государственных полномочий от числа переданных   </t>
    </r>
  </si>
  <si>
    <t>Показатель 2 Количество сотрудников, прошедших обучение</t>
  </si>
  <si>
    <t>Показатель 2 Публикация в региональных печатных СМИ</t>
  </si>
  <si>
    <t xml:space="preserve">Показатель 1 Публикация в районных печатных СМИ
</t>
  </si>
  <si>
    <t>см2</t>
  </si>
  <si>
    <t xml:space="preserve">см2 </t>
  </si>
  <si>
    <t>Показатель 3 Выпуск телевизионных программ по освещению деятельности администрации</t>
  </si>
  <si>
    <t>шт</t>
  </si>
  <si>
    <t>Показатель 1  Обеспечение оказания услуг по транспортному обеспечению администрации и   подведомственных учреждений, обеспечения содержанию (эксплуатации) и технического обслуживания и текущего ремонта инженерных сетей и электрооборудования, а также хозяйственного обслуживания зданий администрации МО «Кингисеппский муниципальный район»</t>
  </si>
  <si>
    <t>руб.</t>
  </si>
  <si>
    <t xml:space="preserve"> шт.</t>
  </si>
  <si>
    <t>10 (большого формата)  100 (мелкого формата)</t>
  </si>
  <si>
    <t>12 (большого формата)  120 (мелкого формата)</t>
  </si>
  <si>
    <t>шт / руб.</t>
  </si>
  <si>
    <t>50/                                    350000,00</t>
  </si>
  <si>
    <t>60/420 000</t>
  </si>
  <si>
    <t xml:space="preserve">шт. </t>
  </si>
  <si>
    <t xml:space="preserve"> Показатель 1 Увеличение площади вовлеченных в оборот земельных участков для жилищного и промышленного строительства до 2021  </t>
  </si>
  <si>
    <t xml:space="preserve">Показатель 2  Выполнение плановых показателей по доходам от использования земельных ресурсов и муниципального имущества </t>
  </si>
  <si>
    <t xml:space="preserve">Показатель 4  Наличие технической документации объектов недвижимости, включенных в реестр муниципального имущества </t>
  </si>
  <si>
    <t>Показатель 3 Обеспечение государственной регистрации возникновения, перехода, прекращения прав собственности</t>
  </si>
  <si>
    <t>Мероприятие 1  Межмуниципальное и международное сотрудничество</t>
  </si>
  <si>
    <t>Комитет по безопасности</t>
  </si>
  <si>
    <t>Комитет по МСУ и связям с общественностью</t>
  </si>
  <si>
    <t>Отдел опеки и попечительства</t>
  </si>
  <si>
    <t>Комитет по общим и организационным вопросам             Комитет  экономического развития и инвестиционной политики</t>
  </si>
  <si>
    <t>Комитет по общим и организационным вопросам</t>
  </si>
  <si>
    <t>МКУ "АХК"</t>
  </si>
  <si>
    <t>МКУ "Служба заказчика"</t>
  </si>
  <si>
    <t>МКУ "Рекламное агентство"</t>
  </si>
  <si>
    <t>Комитет по управлению имуществом</t>
  </si>
  <si>
    <t>Муниципальная программа "Эффективное управление муниципальным образованием «Кингисеппский муниципальный район»  Ленинградской области</t>
  </si>
  <si>
    <t xml:space="preserve">2. </t>
  </si>
  <si>
    <t>Подпрограмма 2 Международное, межмуниципальное сотрудничество и создание условий для развития инициатив граждан</t>
  </si>
  <si>
    <t>процент</t>
  </si>
  <si>
    <t>Подпрограмма 3 Совершенствование предоставления муниципальных услуг и обеспечение информационной открытости деятельности администрации</t>
  </si>
  <si>
    <t>Показатель 2 Обеспечение исполнения функций по сопровождению и контролю мероприятий по строительству,  ремонту, реконструкций объектов капитального строительства, содержания и ремонта  действующей сети автомобильных дорог на территории МО «Кингисеппский муниципальный район»</t>
  </si>
  <si>
    <t>Подпрограмма 4 Обеспечение общественной безопасности, противодействие экстремизму и терроризму, предупреждение и ликвидация последствий чрезвычайных ситуаций на территории района</t>
  </si>
  <si>
    <t>Показатель 1 Создание и обеспечение функционирования местной (муниципальной) системы оповещения населения по ГО и ЧС, сопряженной с Ленинградской областной системой оповещения</t>
  </si>
  <si>
    <t xml:space="preserve">Приложение № 1  к  программе </t>
  </si>
  <si>
    <t xml:space="preserve">шт.                                                                                                </t>
  </si>
  <si>
    <t>Задача 1                                    Обеспечение осуществления управленческих функций органов местного самоуправления</t>
  </si>
  <si>
    <r>
      <t xml:space="preserve">Задача 2                                           </t>
    </r>
    <r>
      <rPr>
        <sz val="12"/>
        <rFont val="Times New Roman"/>
        <family val="1"/>
      </rPr>
      <t>Создание условий для эффективного выполнения полномочий органов местного самоуправления</t>
    </r>
  </si>
  <si>
    <t>Задача 3                                     Обеспечение социальных гарантий отдельным категориям граждан, предусмотренных законодательством  Российской Федерации, в связи с выходом на пенсию</t>
  </si>
  <si>
    <t>Задача 1                                     Развитие сотрудничества и взаимодействия администрации МО «Кингисеппский муниципальный район» с  органами власти и управления, учреждениями и организациями, побратимами, представителями общественности, отдельными лицами</t>
  </si>
  <si>
    <t>Задача 2                                           Оказание финансовой помощи ветеранским общественным организациям</t>
  </si>
  <si>
    <t>Задача 3                                    Выражение признания и поощрение выдающихся заслуг граждан перед Кингисеппским районом, поощрение общественной деятельности и активной жизненной позиции</t>
  </si>
  <si>
    <t>Задача 1                                 Своевременное и качественное оказание муниципальных услуг казенными учреждениями</t>
  </si>
  <si>
    <t>Задача 2                                  Обеспечение информационной открытости администрации</t>
  </si>
  <si>
    <t>Задача 1                                         Создание необходимых условий для  обеспечения защиты населения от чрезвычайных ситуаций природного и техногенного характера</t>
  </si>
  <si>
    <t xml:space="preserve"> Задача1                                       Реализация вопросов местного значения в сфере управления и распоряжения муниципальным имуществом и земельными ресурсами</t>
  </si>
  <si>
    <t xml:space="preserve">Показатель 5  Обеспечение содержания муниципального имущества </t>
  </si>
  <si>
    <t>Приложение № 2</t>
  </si>
  <si>
    <t>к программе</t>
  </si>
  <si>
    <t>Общий объем финансовых ресурсов необходимых для реализации мероприятия, в том числе по годам ****                                                                                                                                                                                      (тысяч рублей)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</si>
  <si>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</si>
  <si>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</si>
  <si>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</si>
  <si>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</si>
  <si>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</si>
  <si>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</si>
  <si>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</si>
  <si>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>Муниципальная программа «Эффективное управление муниципальным образованием «Кингисеппский муниципальный район» Ленинградской области</t>
  </si>
  <si>
    <t>Средства бюджета Кингисеппского муниципального района</t>
  </si>
  <si>
    <t>Средства поселений</t>
  </si>
  <si>
    <r>
      <rPr>
        <u val="single"/>
        <sz val="10"/>
        <rFont val="Times New Roman"/>
        <family val="1"/>
      </rPr>
      <t>Основное мероприятие 1</t>
    </r>
    <r>
      <rPr>
        <sz val="10"/>
        <rFont val="Times New Roman"/>
        <family val="1"/>
      </rPr>
      <t xml:space="preserve"> "Обеспечение деятельности Главы администрации муниципального образования"</t>
    </r>
  </si>
  <si>
    <t>нормативные затраты на обеспечение деятельности</t>
  </si>
  <si>
    <r>
      <rPr>
        <u val="single"/>
        <sz val="10"/>
        <rFont val="Times New Roman"/>
        <family val="1"/>
      </rPr>
      <t xml:space="preserve">Основное мероприятие 2 </t>
    </r>
    <r>
      <rPr>
        <sz val="10"/>
        <rFont val="Times New Roman"/>
        <family val="1"/>
      </rPr>
      <t>"Содержание аппарата администрации муниципального образования"</t>
    </r>
  </si>
  <si>
    <t>Областной закон Ленинградской области "Об областном бюджета Ленинградской области на 2019, год и плановый период 2020 и 2021 годов"</t>
  </si>
  <si>
    <t>Решение Совета депутатов принятии полномочий и установлении расходных обязательств МО "Кингисеппский муниципальный район" по исполнению полномочий сельских поселений</t>
  </si>
  <si>
    <r>
      <rPr>
        <u val="single"/>
        <sz val="10"/>
        <rFont val="Times New Roman"/>
        <family val="1"/>
      </rPr>
      <t>Основное мероприятие 3</t>
    </r>
    <r>
      <rPr>
        <sz val="10"/>
        <rFont val="Times New Roman"/>
        <family val="1"/>
      </rPr>
      <t xml:space="preserve"> "Пенсионное обеспечение муниципальных служащих и лиц, замещавших муниципальные должности"</t>
    </r>
  </si>
  <si>
    <t xml:space="preserve">Решение Совета депутатов об утверждении Положения о пенсии за выслугу лет, назначенной лицам, замещавшим должности муниципальной службы, доплате к пенсии, устанавливаемой лицам, замещавшим на постоянной основе муниципальный должности в органах местного самоуправления МО "Кингисеппский район" и МО "Кингисеппский муниципальный район"" </t>
  </si>
  <si>
    <t>Подпрограмма 2 «Международное, межмуниципальное сотрудничество и создание условий для развития инициатив граждан»</t>
  </si>
  <si>
    <r>
      <rPr>
        <u val="single"/>
        <sz val="10"/>
        <rFont val="Times New Roman"/>
        <family val="1"/>
      </rPr>
      <t>Основное мероприятие 1</t>
    </r>
    <r>
      <rPr>
        <sz val="10"/>
        <rFont val="Times New Roman"/>
        <family val="1"/>
      </rPr>
      <t xml:space="preserve"> "Создание условий для эффективного выполнения органами местного самоуправления своих полномочий"</t>
    </r>
  </si>
  <si>
    <t>Положение об администрации МО "Кингисеппский муниципальный район"</t>
  </si>
  <si>
    <t>Подпрограмма 3 "Совершенствование предоставления муниципальных услуг и обеспечение информационной открытости деятельности администрации"</t>
  </si>
  <si>
    <r>
      <rPr>
        <u val="single"/>
        <sz val="10"/>
        <rFont val="Times New Roman"/>
        <family val="1"/>
      </rPr>
      <t>Основное мероприятие 1</t>
    </r>
    <r>
      <rPr>
        <sz val="10"/>
        <rFont val="Times New Roman"/>
        <family val="1"/>
      </rPr>
      <t xml:space="preserve"> "Финансовое обеспечение деятельности муниципальных казенных учреждений"</t>
    </r>
  </si>
  <si>
    <t>нормативные затраты на обеспечение функций учреждений</t>
  </si>
  <si>
    <r>
      <rPr>
        <u val="single"/>
        <sz val="10"/>
        <rFont val="Times New Roman"/>
        <family val="1"/>
      </rPr>
      <t xml:space="preserve">Основное мероприятие 2 </t>
    </r>
    <r>
      <rPr>
        <sz val="10"/>
        <rFont val="Times New Roman"/>
        <family val="1"/>
      </rPr>
      <t>"Обеспечение информационной открытости деятельности администрации"</t>
    </r>
  </si>
  <si>
    <t xml:space="preserve">Решение Совета депутатов об установлении расходного обязательства МО "Кингисеппский муниципальный район"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</si>
  <si>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Подпрограмма 4 "Обеспечение общественной безопасности, противодействие экстремизму и терроризму, предупреждение и ликвидация последствий чрезвычайных ситуаций на территории района"</t>
  </si>
  <si>
    <r>
      <rPr>
        <u val="single"/>
        <sz val="10"/>
        <rFont val="Times New Roman"/>
        <family val="1"/>
      </rPr>
      <t>Основное мероприятие 1</t>
    </r>
    <r>
      <rPr>
        <sz val="10"/>
        <rFont val="Times New Roman"/>
        <family val="1"/>
      </rPr>
      <t xml:space="preserve"> "Обеспечение условий для общественной безопасности, противодействия экстремизму и терроризму, предупреждения и ликвидации последствий чрезвычайных ситуаций на территории района"</t>
    </r>
  </si>
  <si>
    <t xml:space="preserve">Решение Совета депутатов об установлении расходного обязательства МО "Кингисеппский муниципальный район" по участию в предупреждении и ликвидации последствий чрезвычайных ситуаций на территории муниципального района </t>
  </si>
  <si>
    <t>Подпрограмма 5 "Управление муниципальным имуществом и земельными ресурсами"</t>
  </si>
  <si>
    <r>
      <rPr>
        <u val="single"/>
        <sz val="10"/>
        <rFont val="Times New Roman"/>
        <family val="1"/>
      </rPr>
      <t>Основное мероприятие 1</t>
    </r>
    <r>
      <rPr>
        <sz val="10"/>
        <rFont val="Times New Roman"/>
        <family val="1"/>
      </rPr>
      <t xml:space="preserve"> "Реализация вопросов местного значения в сфере управления и распоряжения муниципальным имуществом и земельными ресурсами"</t>
    </r>
  </si>
  <si>
    <t>Решение Совета депутатов об установлении расходного обязательства МО "Кингисеппский муниципальный район" в рамках осуществления полномочий по владению, пользованию и распоряжению имуществом, находящимся в муниципальной собственности муниципального района</t>
  </si>
  <si>
    <t>Приложение № 3</t>
  </si>
  <si>
    <t>к Программе</t>
  </si>
  <si>
    <t>2019-2021 гг</t>
  </si>
  <si>
    <t>Администрация МО "Кингисеппский муниципальный район"</t>
  </si>
  <si>
    <t>Доля исполнения муниципальных функций в рамках полномочий муниципального образования от числа возложенных -100%</t>
  </si>
  <si>
    <t>Мероприятие 1  Обеспечение деятельности Главы администрации</t>
  </si>
  <si>
    <t>Мероприятие 1 Обеспечение деятельности администрации МО "Кингисеппский муниципальный район"</t>
  </si>
  <si>
    <t>Мероприятие 2 Осуществление полномочий поселений в части составления проектов бюджетов и исполнения бюджетов</t>
  </si>
  <si>
    <t>Мероприятие 3 Осуществление переданных государственных полномочий Российской Федерации по государственной регистрация актов гражданского состояния</t>
  </si>
  <si>
    <t>Доля исполнения государственных полномочий от числа переданных – 100%</t>
  </si>
  <si>
    <t>Мероприятие 4 Осуществление переданных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</si>
  <si>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Мероприятие 5 Осуществление переданных государственных полномочий Ленинградской области по поддержке сельскохозяйственного производства</t>
  </si>
  <si>
    <t>Мероприятие 6 Осуществление переданных государственных полномочий Ленинградской области в сфере профилактики безнадзорности и правонарушений несовершеннолетних</t>
  </si>
  <si>
    <t>Мероприятие 7 Осуществление переданных государственных полномочий Ленинградской области в сфере административных правоотношений</t>
  </si>
  <si>
    <t>Мероприятие 8 Осуществление переданных государственных полномочий Ленинградской области по организации и осуществлению деятельности по опеке и попечительству</t>
  </si>
  <si>
    <t>Мероприятие 9 Осуществление переданных государственных полномочий Ленинградской области в области архивного дела</t>
  </si>
  <si>
    <t>Мероприятие 10 Осуществление переданного государственного полномочия Ленинградской области в сфере обращения с безнадзорными животными на территории Ленинградской области</t>
  </si>
  <si>
    <t>Мероприятие 11 Осуществление переданного государственного полномочия по распоряжению земельными участками, государственная собственность на которые не разграничена</t>
  </si>
  <si>
    <t>Мероприятие 12 Переподготовка и повышение квалификации кадров, профессиональное обучение персонала</t>
  </si>
  <si>
    <t>Доля лиц, получивших пенсионное обеспечение за выслугу лет и ежемесячной доплаты к пенсии, назначаемой муниципальным служащим и лицам, замещавшим муниципальные должности в органах местного самоуправления МО «Кингисеппский район» и МО «Кингисеппский муниципальный район» от   имеющих право на получение данных мер – 100 %</t>
  </si>
  <si>
    <t xml:space="preserve">Мероприятие 1 Выплата пенсии за выслугу лет и ежемесячной доплаты к пенсии, назначаемой муниципальным служащим и лицам, замещавшим муниципальные должности в органах местного самоуправления МО «Кингисеппский район» и МО «Кингисеппский муниципальный район» </t>
  </si>
  <si>
    <t xml:space="preserve">«Международное, межмуниципальное сотрудничество и создание условий для развития инициатив граждан» </t>
  </si>
  <si>
    <t>Повышение имиджа и популярности Кингисеппского района</t>
  </si>
  <si>
    <t>Обеспечение деятельности ветеранских общественных организаций – не менее двух</t>
  </si>
  <si>
    <t>Обеспечение стимулирования гражданской инициативы</t>
  </si>
  <si>
    <t>"Совершенствование предоставления муниципальных услуг и обеспечение информационной открытости деятельности администрации"</t>
  </si>
  <si>
    <t>Доля оказания услуг по транспортному обеспечению администрации и   подведомственных учреждений, обеспечения содержанию (эксплуатации) и технического обслуживания и текущего ремонта инженерных сетей и электрооборудования, а также хозяйственного обслуживания зданий администрации МО «Кингисеппский муниципальный район» - 100%</t>
  </si>
  <si>
    <t>Доля исполнения функций по сопровождению и контролю мероприятий по строительству,  ремонту, реконструкций объектов капитального строительства, содержания и ремонта  действующей сети автомобильных дорог на территории МО «Кингисеппский муниципальный район» - 100%</t>
  </si>
  <si>
    <t>Обеспечение условий для устойчивого развития  и функционирования рынка наружной рекламы, увеличение его вклада в решение задач социально-экономического  развития Кингисеппского муниципального района</t>
  </si>
  <si>
    <t>Обеспечение доступа к информации о деятельности органов местного самоуправления</t>
  </si>
  <si>
    <t>"Обеспечение общественной безопасности, противодействие экстремизму и терроризму, предупреждение и ликвидация последствий чрезвычайных ситуаций на территории района"</t>
  </si>
  <si>
    <t>Обеспечение необходимого уровня безопасности населения муниципального образования</t>
  </si>
  <si>
    <t>Повышение уровня готовности органов местного самоуправления к выполнению поставленных задач и полномочий в области защиты населения от чрезвычайных ситуаций и обеспечении мероприятий ГО ЧС; Выполнение требований действующего законодательства в области защиты населения и территорий от чрезвычайных ситуаций.</t>
  </si>
  <si>
    <t xml:space="preserve">1. Наличие технической документации объектов недвижимости, включенных в реестр муниципального имущества в размере 95%
2. Обеспечение содержание муниципального имущества -100%
3. Обеспечение государственной регистрации возникновения, перехода, прекращения прав собственности  не менее100%
</t>
  </si>
  <si>
    <t xml:space="preserve">1. Увеличение площади вовлеченных в оборот земельных участков для жилищного и промышленного строительства до 2021 -30,0 га
2. Выполнение плановых показателей по доходам от использования земельных ресурсов и муниципального имущества -100%
3. Снижение задолженности по арендной плате за земельные участки,  муниципальное имущество -50%
</t>
  </si>
  <si>
    <t>2019-2024 гг</t>
  </si>
  <si>
    <t>наим.</t>
  </si>
  <si>
    <t xml:space="preserve">Показатель 3 Изготовление представительской продукции </t>
  </si>
  <si>
    <t xml:space="preserve">Показатель 2 Проведение официальных мероприятий </t>
  </si>
  <si>
    <r>
      <t xml:space="preserve">Показатель 1 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Оплата взноса за членство в Совете муниципальных образований Ленинградской области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56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                                   </t>
    </r>
  </si>
  <si>
    <t xml:space="preserve">Показатель 5 Поздравление с 90-95-100-летием ветеранов Великой Отечественной Войны   </t>
  </si>
  <si>
    <r>
      <rPr>
        <sz val="10"/>
        <rFont val="Times New Roman"/>
        <family val="1"/>
      </rPr>
      <t>Показатель 1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Ежемесячная денежная выплата лицам, удостоенным звания «Почетный гражданин Кингисеппского муниципального района»</t>
    </r>
    <r>
      <rPr>
        <sz val="10"/>
        <color indexed="10"/>
        <rFont val="Times New Roman"/>
        <family val="1"/>
      </rPr>
      <t xml:space="preserve">  </t>
    </r>
    <r>
      <rPr>
        <sz val="10"/>
        <color indexed="56"/>
        <rFont val="Times New Roman"/>
        <family val="1"/>
      </rPr>
      <t xml:space="preserve"> </t>
    </r>
  </si>
  <si>
    <r>
      <rPr>
        <sz val="10"/>
        <rFont val="Times New Roman"/>
        <family val="1"/>
      </rPr>
      <t>Показатель 2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Выплата материального поощрения к знаку отличия «За вклад в развитие Кингисеппского района» - </t>
    </r>
    <r>
      <rPr>
        <sz val="10"/>
        <color indexed="56"/>
        <rFont val="Times New Roman"/>
        <family val="1"/>
      </rPr>
      <t xml:space="preserve"> </t>
    </r>
  </si>
  <si>
    <r>
      <rPr>
        <sz val="10"/>
        <rFont val="Times New Roman"/>
        <family val="1"/>
      </rPr>
      <t>Показатель 3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Обеспечение поступлений в бюджет МО «Кингисеппский район» Ленинградской области от  платежей по договорам на установку рекламных и информационных конструкций и от оплаты государственной. пошлины за получение разрешений на установку и эксплуатацию рекламных конструкций</t>
    </r>
  </si>
  <si>
    <r>
      <rPr>
        <sz val="10"/>
        <rFont val="Times New Roman"/>
        <family val="1"/>
      </rPr>
      <t>Показатель 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Количество плакатов социальной рекламы и некоммерческой информации социально значимой направленности</t>
    </r>
  </si>
  <si>
    <r>
      <rPr>
        <sz val="10"/>
        <rFont val="Times New Roman"/>
        <family val="1"/>
      </rPr>
      <t>Показатель 5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Объем демонтажа самовольно установленных рекламных конструкций и рекламно-информационных материалов</t>
    </r>
  </si>
  <si>
    <t>Показатель 4 Количество конкурсов по продаже права на заключение договора на установку и эксплуатацию рекламной конструкции</t>
  </si>
  <si>
    <t xml:space="preserve"> Количество сотрудников, прошедших обучение - 28</t>
  </si>
  <si>
    <t>Создание благоприятных условий для укрепления и развития межмуниципальных и международных связей и сотрудничества</t>
  </si>
  <si>
    <t>Поздравление с 90-95-100-летием ветеранов Великой Отечественной Войны   - 20 чел.</t>
  </si>
  <si>
    <t xml:space="preserve">Задача 1      Обеспечение осуществления управленческих функций органов местного самоуправления                                       </t>
  </si>
  <si>
    <t>Задача 3  Обеспечение социальных гарантий отдельным категориям граждан, предусмотренных законодательством  Российской Федерации, в связи с выходом на пенсию.</t>
  </si>
  <si>
    <t>Задача 1   Своевременное и качественное оказание муниципальных услуг казенными учреждениями</t>
  </si>
  <si>
    <t>Мероприятие 2  Обеспечение деятельности (услуги, работы) МКУ "Служба заказчика"</t>
  </si>
  <si>
    <t>Мероприятие 3  Обеспечение деятельности (услуги, работы) МКУ "Кингисеппское рекламное агентство"</t>
  </si>
  <si>
    <t>Задача 2 Обеспечение доступа к информации о деятельности органов местного самоуправления</t>
  </si>
  <si>
    <t xml:space="preserve">                                                                    Мероприятие 1 Информационное обеспечение деятельности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</si>
  <si>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2          Создание условий для эффективного выполнения полномочий органов местного самоуправления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</si>
</sst>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#,##0.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63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2"/>
      <name val="Arial Cyr"/>
      <family val="0"/>
    </font>
    <font>
      <b/>
      <sz val="11"/>
      <color indexed="63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42" applyFont="1" applyAlignment="1" applyProtection="1">
      <alignment horizontal="right"/>
      <protection/>
    </xf>
    <xf numFmtId="0" fontId="0" fillId="0" borderId="0" xfId="0" applyAlignment="1">
      <alignment horizontal="left"/>
    </xf>
    <xf numFmtId="49" fontId="1" fillId="0" borderId="10" xfId="42" applyNumberFormat="1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55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right" vertical="center"/>
    </xf>
    <xf numFmtId="0" fontId="1" fillId="0" borderId="0" xfId="42" applyFont="1" applyAlignment="1" applyProtection="1">
      <alignment horizontal="right" vertical="center"/>
      <protection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49" fontId="0" fillId="0" borderId="0" xfId="0" applyNumberFormat="1" applyFill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9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8" fontId="16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right"/>
    </xf>
    <xf numFmtId="0" fontId="3" fillId="0" borderId="0" xfId="42" applyFont="1" applyFill="1" applyAlignment="1" applyProtection="1">
      <alignment horizontal="right"/>
      <protection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7" fontId="3" fillId="0" borderId="14" xfId="0" applyNumberFormat="1" applyFont="1" applyBorder="1" applyAlignment="1">
      <alignment horizontal="center" vertical="top" wrapText="1"/>
    </xf>
    <xf numFmtId="177" fontId="3" fillId="0" borderId="13" xfId="0" applyNumberFormat="1" applyFont="1" applyBorder="1" applyAlignment="1">
      <alignment horizontal="center" vertical="top" wrapText="1"/>
    </xf>
    <xf numFmtId="177" fontId="3" fillId="0" borderId="12" xfId="0" applyNumberFormat="1" applyFont="1" applyBorder="1" applyAlignment="1">
      <alignment horizontal="center" vertical="top" wrapText="1"/>
    </xf>
    <xf numFmtId="178" fontId="3" fillId="0" borderId="14" xfId="0" applyNumberFormat="1" applyFont="1" applyBorder="1" applyAlignment="1">
      <alignment horizontal="center" vertical="top" wrapText="1"/>
    </xf>
    <xf numFmtId="178" fontId="3" fillId="0" borderId="13" xfId="0" applyNumberFormat="1" applyFont="1" applyBorder="1" applyAlignment="1">
      <alignment horizontal="center" vertical="top" wrapText="1"/>
    </xf>
    <xf numFmtId="178" fontId="3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top" wrapText="1"/>
    </xf>
    <xf numFmtId="177" fontId="0" fillId="0" borderId="10" xfId="0" applyNumberFormat="1" applyBorder="1" applyAlignment="1">
      <alignment horizontal="center" vertical="top" wrapText="1"/>
    </xf>
    <xf numFmtId="177" fontId="14" fillId="0" borderId="10" xfId="0" applyNumberFormat="1" applyFont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 shrinkToFit="1"/>
    </xf>
    <xf numFmtId="0" fontId="11" fillId="0" borderId="0" xfId="42" applyFont="1" applyAlignment="1" applyProtection="1">
      <alignment horizontal="center" shrinkToFit="1"/>
      <protection/>
    </xf>
    <xf numFmtId="0" fontId="1" fillId="0" borderId="15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49" fontId="1" fillId="0" borderId="10" xfId="42" applyNumberFormat="1" applyFont="1" applyBorder="1" applyAlignment="1" applyProtection="1">
      <alignment horizontal="center" vertical="top" wrapText="1"/>
      <protection/>
    </xf>
    <xf numFmtId="49" fontId="1" fillId="0" borderId="10" xfId="42" applyNumberFormat="1" applyFont="1" applyFill="1" applyBorder="1" applyAlignment="1" applyProtection="1">
      <alignment horizontal="center" vertical="top" wrapText="1"/>
      <protection/>
    </xf>
    <xf numFmtId="49" fontId="1" fillId="0" borderId="16" xfId="42" applyNumberFormat="1" applyFont="1" applyBorder="1" applyAlignment="1" applyProtection="1">
      <alignment horizontal="center" vertical="top" wrapText="1"/>
      <protection/>
    </xf>
    <xf numFmtId="49" fontId="1" fillId="0" borderId="17" xfId="42" applyNumberFormat="1" applyFont="1" applyBorder="1" applyAlignment="1" applyProtection="1">
      <alignment horizontal="center" vertical="top" wrapText="1"/>
      <protection/>
    </xf>
    <xf numFmtId="49" fontId="1" fillId="0" borderId="18" xfId="42" applyNumberFormat="1" applyFont="1" applyBorder="1" applyAlignment="1" applyProtection="1">
      <alignment horizontal="center" vertical="top" wrapText="1"/>
      <protection/>
    </xf>
    <xf numFmtId="0" fontId="3" fillId="0" borderId="0" xfId="0" applyFont="1" applyFill="1" applyAlignment="1">
      <alignment horizontal="left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81" zoomScaleNormal="81" zoomScalePageLayoutView="0" workbookViewId="0" topLeftCell="A28">
      <selection activeCell="M31" sqref="M31"/>
    </sheetView>
  </sheetViews>
  <sheetFormatPr defaultColWidth="9.00390625" defaultRowHeight="12.75"/>
  <cols>
    <col min="1" max="1" width="4.875" style="0" customWidth="1"/>
    <col min="2" max="2" width="35.375" style="11" customWidth="1"/>
    <col min="3" max="3" width="14.50390625" style="0" customWidth="1"/>
    <col min="4" max="4" width="12.625" style="0" customWidth="1"/>
    <col min="5" max="5" width="30.125" style="11" customWidth="1"/>
    <col min="6" max="6" width="10.875" style="11" customWidth="1"/>
    <col min="7" max="7" width="14.50390625" style="11" customWidth="1"/>
    <col min="8" max="13" width="12.125" style="11" customWidth="1"/>
  </cols>
  <sheetData>
    <row r="1" spans="9:13" ht="32.25" customHeight="1">
      <c r="I1" s="77"/>
      <c r="J1" s="77"/>
      <c r="L1" s="77" t="s">
        <v>123</v>
      </c>
      <c r="M1" s="77"/>
    </row>
    <row r="2" spans="9:13" ht="12.75">
      <c r="I2" s="78"/>
      <c r="J2" s="78"/>
      <c r="L2" s="78"/>
      <c r="M2" s="78"/>
    </row>
    <row r="4" spans="1:13" ht="15">
      <c r="A4" s="81" t="s">
        <v>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35.25" customHeight="1">
      <c r="A5" s="82" t="s">
        <v>115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79" t="s">
        <v>13</v>
      </c>
      <c r="B6" s="79"/>
      <c r="C6" s="79"/>
      <c r="D6" s="79"/>
      <c r="E6" s="79"/>
      <c r="F6" s="79"/>
      <c r="G6" s="79"/>
      <c r="H6" s="79"/>
      <c r="I6" s="79"/>
      <c r="J6" s="79"/>
      <c r="K6"/>
      <c r="L6"/>
      <c r="M6"/>
    </row>
    <row r="7" spans="1:13" ht="18.75" customHeight="1">
      <c r="A7" s="83" t="s">
        <v>38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42.75" customHeight="1">
      <c r="A8" s="68" t="s">
        <v>12</v>
      </c>
      <c r="B8" s="68" t="s">
        <v>4</v>
      </c>
      <c r="C8" s="68" t="s">
        <v>5</v>
      </c>
      <c r="D8" s="68"/>
      <c r="E8" s="80" t="s">
        <v>6</v>
      </c>
      <c r="F8" s="80" t="s">
        <v>7</v>
      </c>
      <c r="G8" s="80" t="s">
        <v>8</v>
      </c>
      <c r="H8" s="84" t="s">
        <v>9</v>
      </c>
      <c r="I8" s="85"/>
      <c r="J8" s="85"/>
      <c r="K8" s="85"/>
      <c r="L8" s="85"/>
      <c r="M8" s="86"/>
    </row>
    <row r="9" spans="1:13" ht="57.75" customHeight="1">
      <c r="A9" s="68"/>
      <c r="B9" s="68"/>
      <c r="C9" s="2" t="s">
        <v>33</v>
      </c>
      <c r="D9" s="2" t="s">
        <v>0</v>
      </c>
      <c r="E9" s="80"/>
      <c r="F9" s="80"/>
      <c r="G9" s="80"/>
      <c r="H9" s="9">
        <v>2019</v>
      </c>
      <c r="I9" s="9">
        <v>2020</v>
      </c>
      <c r="J9" s="9">
        <v>2021</v>
      </c>
      <c r="K9" s="10">
        <v>2022</v>
      </c>
      <c r="L9" s="10">
        <v>2023</v>
      </c>
      <c r="M9" s="10">
        <v>2024</v>
      </c>
    </row>
    <row r="10" spans="1:13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</row>
    <row r="11" spans="1:13" ht="96" customHeight="1">
      <c r="A11" s="68" t="s">
        <v>10</v>
      </c>
      <c r="B11" s="67" t="s">
        <v>125</v>
      </c>
      <c r="C11" s="69">
        <v>13100.7</v>
      </c>
      <c r="D11" s="69">
        <v>0</v>
      </c>
      <c r="E11" s="2" t="s">
        <v>84</v>
      </c>
      <c r="F11" s="2" t="s">
        <v>36</v>
      </c>
      <c r="G11" s="2">
        <v>100</v>
      </c>
      <c r="H11" s="2">
        <v>100</v>
      </c>
      <c r="I11" s="2">
        <v>100</v>
      </c>
      <c r="J11" s="2">
        <v>100</v>
      </c>
      <c r="K11" s="2">
        <v>100</v>
      </c>
      <c r="L11" s="2">
        <v>100</v>
      </c>
      <c r="M11" s="2">
        <v>100</v>
      </c>
    </row>
    <row r="12" spans="1:13" ht="30" customHeight="1">
      <c r="A12" s="68"/>
      <c r="B12" s="67"/>
      <c r="C12" s="69"/>
      <c r="D12" s="69"/>
      <c r="E12" s="2" t="s">
        <v>85</v>
      </c>
      <c r="F12" s="2" t="s">
        <v>37</v>
      </c>
      <c r="G12" s="2">
        <v>28</v>
      </c>
      <c r="H12" s="2">
        <v>28</v>
      </c>
      <c r="I12" s="2">
        <v>28</v>
      </c>
      <c r="J12" s="2">
        <v>28</v>
      </c>
      <c r="K12" s="2">
        <v>28</v>
      </c>
      <c r="L12" s="2">
        <v>28</v>
      </c>
      <c r="M12" s="2">
        <v>28</v>
      </c>
    </row>
    <row r="13" spans="1:13" ht="91.5" customHeight="1">
      <c r="A13" s="71" t="s">
        <v>116</v>
      </c>
      <c r="B13" s="70" t="s">
        <v>126</v>
      </c>
      <c r="C13" s="73">
        <v>770196.8</v>
      </c>
      <c r="D13" s="73">
        <v>46757.4</v>
      </c>
      <c r="E13" s="2" t="s">
        <v>84</v>
      </c>
      <c r="F13" s="2" t="s">
        <v>36</v>
      </c>
      <c r="G13" s="2">
        <v>100</v>
      </c>
      <c r="H13" s="2">
        <v>100</v>
      </c>
      <c r="I13" s="2">
        <v>100</v>
      </c>
      <c r="J13" s="2">
        <v>100</v>
      </c>
      <c r="K13" s="2">
        <v>100</v>
      </c>
      <c r="L13" s="2">
        <v>100</v>
      </c>
      <c r="M13" s="2">
        <v>100</v>
      </c>
    </row>
    <row r="14" spans="1:13" ht="34.5" customHeight="1">
      <c r="A14" s="71"/>
      <c r="B14" s="70"/>
      <c r="C14" s="73"/>
      <c r="D14" s="73"/>
      <c r="E14" s="2" t="s">
        <v>85</v>
      </c>
      <c r="F14" s="2" t="s">
        <v>37</v>
      </c>
      <c r="G14" s="2">
        <v>28</v>
      </c>
      <c r="H14" s="2">
        <v>28</v>
      </c>
      <c r="I14" s="2">
        <v>28</v>
      </c>
      <c r="J14" s="2">
        <v>28</v>
      </c>
      <c r="K14" s="2">
        <v>28</v>
      </c>
      <c r="L14" s="2">
        <v>28</v>
      </c>
      <c r="M14" s="2">
        <v>28</v>
      </c>
    </row>
    <row r="15" spans="1:13" ht="108">
      <c r="A15" s="2" t="s">
        <v>35</v>
      </c>
      <c r="B15" s="13" t="s">
        <v>127</v>
      </c>
      <c r="C15" s="14">
        <v>160866</v>
      </c>
      <c r="D15" s="14">
        <v>0</v>
      </c>
      <c r="E15" s="2" t="s">
        <v>40</v>
      </c>
      <c r="F15" s="2" t="s">
        <v>37</v>
      </c>
      <c r="G15" s="2">
        <v>133</v>
      </c>
      <c r="H15" s="2">
        <v>133</v>
      </c>
      <c r="I15" s="2">
        <v>133</v>
      </c>
      <c r="J15" s="2">
        <v>133</v>
      </c>
      <c r="K15" s="2">
        <v>133</v>
      </c>
      <c r="L15" s="2">
        <v>133</v>
      </c>
      <c r="M15" s="2">
        <v>133</v>
      </c>
    </row>
    <row r="16" spans="1:13" ht="26.25" customHeight="1">
      <c r="A16" s="90" t="s">
        <v>117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47.25" customHeight="1">
      <c r="A17" s="68" t="s">
        <v>12</v>
      </c>
      <c r="B17" s="68" t="s">
        <v>4</v>
      </c>
      <c r="C17" s="68" t="s">
        <v>5</v>
      </c>
      <c r="D17" s="68"/>
      <c r="E17" s="68" t="s">
        <v>6</v>
      </c>
      <c r="F17" s="68" t="s">
        <v>7</v>
      </c>
      <c r="G17" s="68" t="s">
        <v>8</v>
      </c>
      <c r="H17" s="87" t="s">
        <v>9</v>
      </c>
      <c r="I17" s="88"/>
      <c r="J17" s="88"/>
      <c r="K17" s="88"/>
      <c r="L17" s="88"/>
      <c r="M17" s="89"/>
    </row>
    <row r="18" spans="1:13" ht="61.5" customHeight="1">
      <c r="A18" s="68"/>
      <c r="B18" s="68"/>
      <c r="C18" s="2" t="s">
        <v>33</v>
      </c>
      <c r="D18" s="2" t="s">
        <v>0</v>
      </c>
      <c r="E18" s="68"/>
      <c r="F18" s="68"/>
      <c r="G18" s="68"/>
      <c r="H18" s="2">
        <v>2019</v>
      </c>
      <c r="I18" s="2">
        <v>2020</v>
      </c>
      <c r="J18" s="2">
        <v>2021</v>
      </c>
      <c r="K18" s="2">
        <v>2022</v>
      </c>
      <c r="L18" s="2">
        <v>2023</v>
      </c>
      <c r="M18" s="2">
        <v>2024</v>
      </c>
    </row>
    <row r="19" spans="1:13" ht="12.75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</row>
    <row r="20" spans="1:13" ht="159.75" customHeight="1">
      <c r="A20" s="55" t="s">
        <v>10</v>
      </c>
      <c r="B20" s="58" t="s">
        <v>128</v>
      </c>
      <c r="C20" s="61">
        <v>15012</v>
      </c>
      <c r="D20" s="64">
        <v>0</v>
      </c>
      <c r="E20" s="2" t="s">
        <v>209</v>
      </c>
      <c r="F20" s="2" t="s">
        <v>124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</row>
    <row r="21" spans="1:13" ht="36" customHeight="1">
      <c r="A21" s="56"/>
      <c r="B21" s="59"/>
      <c r="C21" s="62"/>
      <c r="D21" s="65"/>
      <c r="E21" s="2" t="s">
        <v>208</v>
      </c>
      <c r="F21" s="2" t="s">
        <v>124</v>
      </c>
      <c r="G21" s="2">
        <v>30</v>
      </c>
      <c r="H21" s="2">
        <v>30</v>
      </c>
      <c r="I21" s="2">
        <v>30</v>
      </c>
      <c r="J21" s="2">
        <v>30</v>
      </c>
      <c r="K21" s="2">
        <v>30</v>
      </c>
      <c r="L21" s="2">
        <v>30</v>
      </c>
      <c r="M21" s="2">
        <v>30</v>
      </c>
    </row>
    <row r="22" spans="1:13" ht="46.5" customHeight="1">
      <c r="A22" s="56"/>
      <c r="B22" s="59"/>
      <c r="C22" s="62"/>
      <c r="D22" s="65"/>
      <c r="E22" s="2" t="s">
        <v>207</v>
      </c>
      <c r="F22" s="2" t="s">
        <v>206</v>
      </c>
      <c r="G22" s="2">
        <v>5</v>
      </c>
      <c r="H22" s="2">
        <v>5</v>
      </c>
      <c r="I22" s="2">
        <v>5</v>
      </c>
      <c r="J22" s="2">
        <v>5</v>
      </c>
      <c r="K22" s="2">
        <v>5</v>
      </c>
      <c r="L22" s="2">
        <v>5</v>
      </c>
      <c r="M22" s="2">
        <v>5</v>
      </c>
    </row>
    <row r="23" spans="1:13" ht="45" customHeight="1">
      <c r="A23" s="57"/>
      <c r="B23" s="60"/>
      <c r="C23" s="63"/>
      <c r="D23" s="66"/>
      <c r="E23" s="2" t="s">
        <v>210</v>
      </c>
      <c r="F23" s="2" t="s">
        <v>37</v>
      </c>
      <c r="G23" s="2">
        <v>20</v>
      </c>
      <c r="H23" s="2">
        <v>20</v>
      </c>
      <c r="I23" s="2">
        <v>20</v>
      </c>
      <c r="J23" s="2">
        <v>20</v>
      </c>
      <c r="K23" s="2">
        <v>20</v>
      </c>
      <c r="L23" s="2">
        <v>20</v>
      </c>
      <c r="M23" s="2">
        <v>20</v>
      </c>
    </row>
    <row r="24" spans="1:13" ht="61.5">
      <c r="A24" s="2" t="s">
        <v>11</v>
      </c>
      <c r="B24" s="13" t="s">
        <v>129</v>
      </c>
      <c r="C24" s="15">
        <v>0</v>
      </c>
      <c r="D24" s="14">
        <v>2248.2</v>
      </c>
      <c r="E24" s="2" t="s">
        <v>43</v>
      </c>
      <c r="F24" s="2" t="s">
        <v>44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</row>
    <row r="25" spans="1:13" ht="75" customHeight="1">
      <c r="A25" s="68" t="s">
        <v>35</v>
      </c>
      <c r="B25" s="67" t="s">
        <v>130</v>
      </c>
      <c r="C25" s="69">
        <v>5304</v>
      </c>
      <c r="D25" s="72">
        <v>0</v>
      </c>
      <c r="E25" s="8" t="s">
        <v>211</v>
      </c>
      <c r="F25" s="2" t="s">
        <v>37</v>
      </c>
      <c r="G25" s="2">
        <v>13</v>
      </c>
      <c r="H25" s="2">
        <v>13</v>
      </c>
      <c r="I25" s="2">
        <v>13</v>
      </c>
      <c r="J25" s="2">
        <v>13</v>
      </c>
      <c r="K25" s="2">
        <v>13</v>
      </c>
      <c r="L25" s="2">
        <v>13</v>
      </c>
      <c r="M25" s="2">
        <v>13</v>
      </c>
    </row>
    <row r="26" spans="1:13" ht="69" customHeight="1">
      <c r="A26" s="71"/>
      <c r="B26" s="71"/>
      <c r="C26" s="74"/>
      <c r="D26" s="75"/>
      <c r="E26" s="8" t="s">
        <v>212</v>
      </c>
      <c r="F26" s="2" t="s">
        <v>118</v>
      </c>
      <c r="G26" s="2">
        <v>100</v>
      </c>
      <c r="H26" s="2">
        <v>100</v>
      </c>
      <c r="I26" s="2">
        <v>100</v>
      </c>
      <c r="J26" s="2">
        <v>100</v>
      </c>
      <c r="K26" s="2">
        <v>100</v>
      </c>
      <c r="L26" s="2">
        <v>100</v>
      </c>
      <c r="M26" s="2">
        <v>100</v>
      </c>
    </row>
    <row r="27" spans="1:13" ht="12">
      <c r="A27" s="16"/>
      <c r="B27" s="18"/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32.25" customHeight="1">
      <c r="A28" s="92" t="s">
        <v>119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1:13" ht="48.75" customHeight="1">
      <c r="A29" s="68" t="s">
        <v>12</v>
      </c>
      <c r="B29" s="68" t="s">
        <v>4</v>
      </c>
      <c r="C29" s="68" t="s">
        <v>5</v>
      </c>
      <c r="D29" s="68"/>
      <c r="E29" s="68" t="s">
        <v>6</v>
      </c>
      <c r="F29" s="68" t="s">
        <v>7</v>
      </c>
      <c r="G29" s="68" t="s">
        <v>8</v>
      </c>
      <c r="H29" s="87" t="s">
        <v>9</v>
      </c>
      <c r="I29" s="88"/>
      <c r="J29" s="88"/>
      <c r="K29" s="88"/>
      <c r="L29" s="88"/>
      <c r="M29" s="89"/>
    </row>
    <row r="30" spans="1:13" ht="50.25" customHeight="1">
      <c r="A30" s="68"/>
      <c r="B30" s="68"/>
      <c r="C30" s="2" t="s">
        <v>33</v>
      </c>
      <c r="D30" s="2" t="s">
        <v>0</v>
      </c>
      <c r="E30" s="68"/>
      <c r="F30" s="68"/>
      <c r="G30" s="68"/>
      <c r="H30" s="2">
        <v>2019</v>
      </c>
      <c r="I30" s="2">
        <v>2020</v>
      </c>
      <c r="J30" s="2">
        <v>2021</v>
      </c>
      <c r="K30" s="2">
        <v>2022</v>
      </c>
      <c r="L30" s="2">
        <v>2023</v>
      </c>
      <c r="M30" s="2">
        <v>2024</v>
      </c>
    </row>
    <row r="31" spans="1:13" ht="15" customHeight="1">
      <c r="A31" s="2">
        <v>1</v>
      </c>
      <c r="B31" s="2">
        <v>2</v>
      </c>
      <c r="C31" s="2">
        <v>3</v>
      </c>
      <c r="D31" s="2">
        <v>4</v>
      </c>
      <c r="E31" s="2">
        <v>5</v>
      </c>
      <c r="F31" s="2">
        <v>6</v>
      </c>
      <c r="G31" s="2">
        <v>7</v>
      </c>
      <c r="H31" s="2">
        <v>8</v>
      </c>
      <c r="I31" s="2">
        <v>9</v>
      </c>
      <c r="J31" s="2">
        <v>10</v>
      </c>
      <c r="K31" s="2">
        <v>11</v>
      </c>
      <c r="L31" s="2">
        <v>12</v>
      </c>
      <c r="M31" s="2">
        <v>13</v>
      </c>
    </row>
    <row r="32" spans="1:13" ht="175.5" customHeight="1">
      <c r="A32" s="68" t="s">
        <v>10</v>
      </c>
      <c r="B32" s="67" t="s">
        <v>131</v>
      </c>
      <c r="C32" s="69">
        <v>330098.2</v>
      </c>
      <c r="D32" s="69">
        <v>1695.9</v>
      </c>
      <c r="E32" s="2" t="s">
        <v>92</v>
      </c>
      <c r="F32" s="2" t="s">
        <v>36</v>
      </c>
      <c r="G32" s="2">
        <v>100</v>
      </c>
      <c r="H32" s="2">
        <v>100</v>
      </c>
      <c r="I32" s="2">
        <v>100</v>
      </c>
      <c r="J32" s="2">
        <v>100</v>
      </c>
      <c r="K32" s="2">
        <v>100</v>
      </c>
      <c r="L32" s="2">
        <v>100</v>
      </c>
      <c r="M32" s="2">
        <v>100</v>
      </c>
    </row>
    <row r="33" spans="1:13" ht="155.25" customHeight="1">
      <c r="A33" s="68"/>
      <c r="B33" s="67"/>
      <c r="C33" s="69"/>
      <c r="D33" s="69"/>
      <c r="E33" s="2" t="s">
        <v>120</v>
      </c>
      <c r="F33" s="2" t="s">
        <v>36</v>
      </c>
      <c r="G33" s="2">
        <v>100</v>
      </c>
      <c r="H33" s="2">
        <v>100</v>
      </c>
      <c r="I33" s="2">
        <v>100</v>
      </c>
      <c r="J33" s="2">
        <v>100</v>
      </c>
      <c r="K33" s="2">
        <v>100</v>
      </c>
      <c r="L33" s="2">
        <v>100</v>
      </c>
      <c r="M33" s="2">
        <v>100</v>
      </c>
    </row>
    <row r="34" spans="1:13" ht="142.5">
      <c r="A34" s="68"/>
      <c r="B34" s="67"/>
      <c r="C34" s="69"/>
      <c r="D34" s="69"/>
      <c r="E34" s="8" t="s">
        <v>213</v>
      </c>
      <c r="F34" s="2" t="s">
        <v>93</v>
      </c>
      <c r="G34" s="2">
        <v>3054253</v>
      </c>
      <c r="H34" s="2">
        <v>3298593.24</v>
      </c>
      <c r="I34" s="2">
        <v>3298593.24</v>
      </c>
      <c r="J34" s="2">
        <v>3298593.24</v>
      </c>
      <c r="K34" s="2">
        <v>3298593.24</v>
      </c>
      <c r="L34" s="2">
        <v>3298593.24</v>
      </c>
      <c r="M34" s="2">
        <v>3298593.24</v>
      </c>
    </row>
    <row r="35" spans="1:13" ht="79.5" customHeight="1">
      <c r="A35" s="68"/>
      <c r="B35" s="67"/>
      <c r="C35" s="69"/>
      <c r="D35" s="69"/>
      <c r="E35" s="2" t="s">
        <v>216</v>
      </c>
      <c r="F35" s="2" t="s">
        <v>94</v>
      </c>
      <c r="G35" s="2">
        <v>4</v>
      </c>
      <c r="H35" s="2">
        <v>5</v>
      </c>
      <c r="I35" s="2">
        <v>5</v>
      </c>
      <c r="J35" s="2">
        <v>5</v>
      </c>
      <c r="K35" s="2">
        <v>5</v>
      </c>
      <c r="L35" s="2">
        <v>5</v>
      </c>
      <c r="M35" s="2">
        <v>5</v>
      </c>
    </row>
    <row r="36" spans="1:13" ht="51.75">
      <c r="A36" s="68"/>
      <c r="B36" s="67"/>
      <c r="C36" s="69"/>
      <c r="D36" s="69"/>
      <c r="E36" s="8" t="s">
        <v>215</v>
      </c>
      <c r="F36" s="2"/>
      <c r="G36" s="2" t="s">
        <v>95</v>
      </c>
      <c r="H36" s="2" t="s">
        <v>96</v>
      </c>
      <c r="I36" s="2" t="s">
        <v>96</v>
      </c>
      <c r="J36" s="2" t="s">
        <v>96</v>
      </c>
      <c r="K36" s="2" t="s">
        <v>96</v>
      </c>
      <c r="L36" s="2" t="s">
        <v>96</v>
      </c>
      <c r="M36" s="2" t="s">
        <v>96</v>
      </c>
    </row>
    <row r="37" spans="1:13" ht="72" customHeight="1">
      <c r="A37" s="68"/>
      <c r="B37" s="67"/>
      <c r="C37" s="69"/>
      <c r="D37" s="69"/>
      <c r="E37" s="8" t="s">
        <v>214</v>
      </c>
      <c r="F37" s="2" t="s">
        <v>97</v>
      </c>
      <c r="G37" s="2" t="s">
        <v>98</v>
      </c>
      <c r="H37" s="2" t="s">
        <v>99</v>
      </c>
      <c r="I37" s="2" t="s">
        <v>99</v>
      </c>
      <c r="J37" s="2" t="s">
        <v>99</v>
      </c>
      <c r="K37" s="2" t="s">
        <v>99</v>
      </c>
      <c r="L37" s="2" t="s">
        <v>99</v>
      </c>
      <c r="M37" s="2" t="s">
        <v>99</v>
      </c>
    </row>
    <row r="38" spans="1:13" ht="12.75">
      <c r="A38" s="68"/>
      <c r="B38" s="67"/>
      <c r="C38" s="69"/>
      <c r="D38" s="69"/>
      <c r="E38" s="8"/>
      <c r="F38" s="2"/>
      <c r="G38" s="2"/>
      <c r="H38" s="2"/>
      <c r="I38" s="2"/>
      <c r="J38" s="2"/>
      <c r="K38" s="2"/>
      <c r="L38" s="2"/>
      <c r="M38" s="2"/>
    </row>
    <row r="39" spans="1:13" ht="64.5">
      <c r="A39" s="68" t="s">
        <v>35</v>
      </c>
      <c r="B39" s="67" t="s">
        <v>132</v>
      </c>
      <c r="C39" s="69">
        <v>16201.8</v>
      </c>
      <c r="D39" s="72">
        <v>0</v>
      </c>
      <c r="E39" s="2" t="s">
        <v>87</v>
      </c>
      <c r="F39" s="2" t="s">
        <v>88</v>
      </c>
      <c r="G39" s="12">
        <v>120000</v>
      </c>
      <c r="H39" s="2">
        <v>120000</v>
      </c>
      <c r="I39" s="2">
        <v>120000</v>
      </c>
      <c r="J39" s="2">
        <v>120000</v>
      </c>
      <c r="K39" s="2">
        <v>120000</v>
      </c>
      <c r="L39" s="2">
        <v>120000</v>
      </c>
      <c r="M39" s="2">
        <v>120000</v>
      </c>
    </row>
    <row r="40" spans="1:13" ht="35.25" customHeight="1">
      <c r="A40" s="68"/>
      <c r="B40" s="67"/>
      <c r="C40" s="69"/>
      <c r="D40" s="72"/>
      <c r="E40" s="2" t="s">
        <v>86</v>
      </c>
      <c r="F40" s="2" t="s">
        <v>89</v>
      </c>
      <c r="G40" s="2">
        <v>2000</v>
      </c>
      <c r="H40" s="2">
        <v>2000</v>
      </c>
      <c r="I40" s="2">
        <v>2000</v>
      </c>
      <c r="J40" s="2">
        <v>2000</v>
      </c>
      <c r="K40" s="2">
        <v>2000</v>
      </c>
      <c r="L40" s="2">
        <v>2000</v>
      </c>
      <c r="M40" s="2">
        <v>2000</v>
      </c>
    </row>
    <row r="41" spans="1:13" ht="39">
      <c r="A41" s="68"/>
      <c r="B41" s="67"/>
      <c r="C41" s="69"/>
      <c r="D41" s="72"/>
      <c r="E41" s="2" t="s">
        <v>90</v>
      </c>
      <c r="F41" s="2" t="s">
        <v>91</v>
      </c>
      <c r="G41" s="2">
        <v>210</v>
      </c>
      <c r="H41" s="2">
        <v>220</v>
      </c>
      <c r="I41" s="2">
        <v>220</v>
      </c>
      <c r="J41" s="2">
        <v>220</v>
      </c>
      <c r="K41" s="2">
        <v>220</v>
      </c>
      <c r="L41" s="2">
        <v>220</v>
      </c>
      <c r="M41" s="2">
        <v>220</v>
      </c>
    </row>
    <row r="42" spans="1:13" ht="39" customHeight="1">
      <c r="A42" s="92" t="s">
        <v>121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</row>
    <row r="43" spans="1:13" ht="42.75" customHeight="1">
      <c r="A43" s="68" t="s">
        <v>12</v>
      </c>
      <c r="B43" s="68" t="s">
        <v>4</v>
      </c>
      <c r="C43" s="68" t="s">
        <v>5</v>
      </c>
      <c r="D43" s="68"/>
      <c r="E43" s="68" t="s">
        <v>6</v>
      </c>
      <c r="F43" s="68" t="s">
        <v>7</v>
      </c>
      <c r="G43" s="68" t="s">
        <v>8</v>
      </c>
      <c r="H43" s="87" t="s">
        <v>9</v>
      </c>
      <c r="I43" s="88"/>
      <c r="J43" s="88"/>
      <c r="K43" s="88"/>
      <c r="L43" s="88"/>
      <c r="M43" s="89"/>
    </row>
    <row r="44" spans="1:13" ht="55.5" customHeight="1">
      <c r="A44" s="68"/>
      <c r="B44" s="68"/>
      <c r="C44" s="2" t="s">
        <v>33</v>
      </c>
      <c r="D44" s="2" t="s">
        <v>0</v>
      </c>
      <c r="E44" s="68"/>
      <c r="F44" s="68"/>
      <c r="G44" s="68"/>
      <c r="H44" s="2">
        <v>2019</v>
      </c>
      <c r="I44" s="2">
        <v>2020</v>
      </c>
      <c r="J44" s="2">
        <v>2021</v>
      </c>
      <c r="K44" s="2">
        <v>2022</v>
      </c>
      <c r="L44" s="2">
        <v>2023</v>
      </c>
      <c r="M44" s="2">
        <v>2024</v>
      </c>
    </row>
    <row r="45" spans="1:13" ht="12.75">
      <c r="A45" s="2">
        <v>1</v>
      </c>
      <c r="B45" s="2">
        <v>2</v>
      </c>
      <c r="C45" s="2">
        <v>3</v>
      </c>
      <c r="D45" s="2">
        <v>4</v>
      </c>
      <c r="E45" s="2">
        <v>5</v>
      </c>
      <c r="F45" s="2">
        <v>6</v>
      </c>
      <c r="G45" s="2">
        <v>7</v>
      </c>
      <c r="H45" s="2">
        <v>8</v>
      </c>
      <c r="I45" s="2">
        <v>9</v>
      </c>
      <c r="J45" s="2">
        <v>10</v>
      </c>
      <c r="K45" s="2">
        <v>11</v>
      </c>
      <c r="L45" s="2">
        <v>12</v>
      </c>
      <c r="M45" s="2">
        <v>13</v>
      </c>
    </row>
    <row r="46" spans="1:13" ht="101.25" customHeight="1">
      <c r="A46" s="2" t="s">
        <v>10</v>
      </c>
      <c r="B46" s="13" t="s">
        <v>133</v>
      </c>
      <c r="C46" s="14">
        <v>5721.6</v>
      </c>
      <c r="D46" s="15">
        <v>0</v>
      </c>
      <c r="E46" s="2" t="s">
        <v>122</v>
      </c>
      <c r="F46" s="2" t="s">
        <v>100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</row>
    <row r="47" spans="1:13" ht="25.5" customHeight="1">
      <c r="A47" s="90" t="s">
        <v>52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1:13" ht="51.75" customHeight="1">
      <c r="A48" s="68" t="s">
        <v>12</v>
      </c>
      <c r="B48" s="68" t="s">
        <v>4</v>
      </c>
      <c r="C48" s="68" t="s">
        <v>5</v>
      </c>
      <c r="D48" s="68"/>
      <c r="E48" s="68" t="s">
        <v>6</v>
      </c>
      <c r="F48" s="68" t="s">
        <v>7</v>
      </c>
      <c r="G48" s="68" t="s">
        <v>8</v>
      </c>
      <c r="H48" s="87" t="s">
        <v>9</v>
      </c>
      <c r="I48" s="88"/>
      <c r="J48" s="88"/>
      <c r="K48" s="88"/>
      <c r="L48" s="88"/>
      <c r="M48" s="89"/>
    </row>
    <row r="49" spans="1:13" ht="54.75" customHeight="1">
      <c r="A49" s="68"/>
      <c r="B49" s="68"/>
      <c r="C49" s="2" t="s">
        <v>33</v>
      </c>
      <c r="D49" s="2" t="s">
        <v>0</v>
      </c>
      <c r="E49" s="68"/>
      <c r="F49" s="68"/>
      <c r="G49" s="68"/>
      <c r="H49" s="2">
        <v>2019</v>
      </c>
      <c r="I49" s="2">
        <v>2020</v>
      </c>
      <c r="J49" s="2">
        <v>2021</v>
      </c>
      <c r="K49" s="2">
        <v>2022</v>
      </c>
      <c r="L49" s="2">
        <v>2023</v>
      </c>
      <c r="M49" s="2">
        <v>2024</v>
      </c>
    </row>
    <row r="50" spans="1:13" ht="12.7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  <c r="G50" s="2">
        <v>7</v>
      </c>
      <c r="H50" s="2">
        <v>8</v>
      </c>
      <c r="I50" s="2">
        <v>9</v>
      </c>
      <c r="J50" s="2">
        <v>10</v>
      </c>
      <c r="K50" s="2">
        <v>11</v>
      </c>
      <c r="L50" s="2">
        <v>12</v>
      </c>
      <c r="M50" s="2">
        <v>13</v>
      </c>
    </row>
    <row r="51" spans="1:13" ht="64.5">
      <c r="A51" s="68" t="s">
        <v>10</v>
      </c>
      <c r="B51" s="76" t="s">
        <v>134</v>
      </c>
      <c r="C51" s="69">
        <v>9175</v>
      </c>
      <c r="D51" s="72">
        <v>0</v>
      </c>
      <c r="E51" s="2" t="s">
        <v>101</v>
      </c>
      <c r="F51" s="2" t="s">
        <v>47</v>
      </c>
      <c r="G51" s="2">
        <v>30</v>
      </c>
      <c r="H51" s="2">
        <v>30</v>
      </c>
      <c r="I51" s="2">
        <v>30</v>
      </c>
      <c r="J51" s="2">
        <v>30</v>
      </c>
      <c r="K51" s="2">
        <v>30</v>
      </c>
      <c r="L51" s="2">
        <v>30</v>
      </c>
      <c r="M51" s="2">
        <v>30</v>
      </c>
    </row>
    <row r="52" spans="1:13" ht="51.75">
      <c r="A52" s="71"/>
      <c r="B52" s="71"/>
      <c r="C52" s="74"/>
      <c r="D52" s="75"/>
      <c r="E52" s="2" t="s">
        <v>102</v>
      </c>
      <c r="F52" s="2" t="s">
        <v>36</v>
      </c>
      <c r="G52" s="2">
        <v>100</v>
      </c>
      <c r="H52" s="2">
        <v>100</v>
      </c>
      <c r="I52" s="2">
        <v>100</v>
      </c>
      <c r="J52" s="2">
        <v>100</v>
      </c>
      <c r="K52" s="2">
        <v>100</v>
      </c>
      <c r="L52" s="2">
        <v>100</v>
      </c>
      <c r="M52" s="2">
        <v>100</v>
      </c>
    </row>
    <row r="53" spans="1:13" ht="55.5" customHeight="1">
      <c r="A53" s="71"/>
      <c r="B53" s="71"/>
      <c r="C53" s="74"/>
      <c r="D53" s="75"/>
      <c r="E53" s="2" t="s">
        <v>104</v>
      </c>
      <c r="F53" s="2" t="s">
        <v>36</v>
      </c>
      <c r="G53" s="2">
        <v>100</v>
      </c>
      <c r="H53" s="2">
        <v>100</v>
      </c>
      <c r="I53" s="2">
        <v>100</v>
      </c>
      <c r="J53" s="2">
        <v>100</v>
      </c>
      <c r="K53" s="2">
        <v>100</v>
      </c>
      <c r="L53" s="2">
        <v>100</v>
      </c>
      <c r="M53" s="2">
        <v>100</v>
      </c>
    </row>
    <row r="54" spans="1:13" ht="54.75" customHeight="1">
      <c r="A54" s="71"/>
      <c r="B54" s="71"/>
      <c r="C54" s="74"/>
      <c r="D54" s="75"/>
      <c r="E54" s="2" t="s">
        <v>103</v>
      </c>
      <c r="F54" s="2" t="s">
        <v>36</v>
      </c>
      <c r="G54" s="2">
        <v>95</v>
      </c>
      <c r="H54" s="2">
        <v>95</v>
      </c>
      <c r="I54" s="2">
        <v>95</v>
      </c>
      <c r="J54" s="2">
        <v>95</v>
      </c>
      <c r="K54" s="2">
        <v>95</v>
      </c>
      <c r="L54" s="2">
        <v>95</v>
      </c>
      <c r="M54" s="2">
        <v>95</v>
      </c>
    </row>
    <row r="55" spans="1:13" ht="39.75" customHeight="1">
      <c r="A55" s="71"/>
      <c r="B55" s="71"/>
      <c r="C55" s="74"/>
      <c r="D55" s="75"/>
      <c r="E55" s="2" t="s">
        <v>135</v>
      </c>
      <c r="F55" s="2" t="s">
        <v>36</v>
      </c>
      <c r="G55" s="2">
        <v>100</v>
      </c>
      <c r="H55" s="2">
        <v>100</v>
      </c>
      <c r="I55" s="2">
        <v>100</v>
      </c>
      <c r="J55" s="2">
        <v>100</v>
      </c>
      <c r="K55" s="2">
        <v>100</v>
      </c>
      <c r="L55" s="2">
        <v>100</v>
      </c>
      <c r="M55" s="2">
        <v>100</v>
      </c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</sheetData>
  <sheetProtection/>
  <mergeCells count="75">
    <mergeCell ref="H8:M8"/>
    <mergeCell ref="H17:M17"/>
    <mergeCell ref="H29:M29"/>
    <mergeCell ref="H43:M43"/>
    <mergeCell ref="A47:M47"/>
    <mergeCell ref="H48:M48"/>
    <mergeCell ref="A16:M16"/>
    <mergeCell ref="A28:M28"/>
    <mergeCell ref="A42:M42"/>
    <mergeCell ref="A48:A49"/>
    <mergeCell ref="L1:M1"/>
    <mergeCell ref="L2:M2"/>
    <mergeCell ref="A4:M4"/>
    <mergeCell ref="A5:M5"/>
    <mergeCell ref="A7:M7"/>
    <mergeCell ref="G29:G30"/>
    <mergeCell ref="A29:A30"/>
    <mergeCell ref="C29:D29"/>
    <mergeCell ref="E29:E30"/>
    <mergeCell ref="E8:E9"/>
    <mergeCell ref="G48:G49"/>
    <mergeCell ref="G8:G9"/>
    <mergeCell ref="B8:B9"/>
    <mergeCell ref="C8:D8"/>
    <mergeCell ref="F8:F9"/>
    <mergeCell ref="B29:B30"/>
    <mergeCell ref="F17:F18"/>
    <mergeCell ref="B43:B44"/>
    <mergeCell ref="C43:D43"/>
    <mergeCell ref="B48:B49"/>
    <mergeCell ref="I1:J1"/>
    <mergeCell ref="I2:J2"/>
    <mergeCell ref="A6:J6"/>
    <mergeCell ref="G43:G44"/>
    <mergeCell ref="A17:A18"/>
    <mergeCell ref="B17:B18"/>
    <mergeCell ref="C17:D17"/>
    <mergeCell ref="E17:E18"/>
    <mergeCell ref="F29:F30"/>
    <mergeCell ref="G17:G18"/>
    <mergeCell ref="A25:A26"/>
    <mergeCell ref="B25:B26"/>
    <mergeCell ref="C25:C26"/>
    <mergeCell ref="D25:D26"/>
    <mergeCell ref="A8:A9"/>
    <mergeCell ref="A51:A55"/>
    <mergeCell ref="B51:B55"/>
    <mergeCell ref="C51:C55"/>
    <mergeCell ref="D51:D55"/>
    <mergeCell ref="A43:A44"/>
    <mergeCell ref="C48:D48"/>
    <mergeCell ref="E43:E44"/>
    <mergeCell ref="F43:F44"/>
    <mergeCell ref="C13:C14"/>
    <mergeCell ref="D13:D14"/>
    <mergeCell ref="B32:B38"/>
    <mergeCell ref="E48:E49"/>
    <mergeCell ref="F48:F49"/>
    <mergeCell ref="A32:A38"/>
    <mergeCell ref="C32:C38"/>
    <mergeCell ref="D32:D38"/>
    <mergeCell ref="D39:D41"/>
    <mergeCell ref="A39:A41"/>
    <mergeCell ref="B39:B41"/>
    <mergeCell ref="C39:C41"/>
    <mergeCell ref="A20:A23"/>
    <mergeCell ref="B20:B23"/>
    <mergeCell ref="C20:C23"/>
    <mergeCell ref="D20:D23"/>
    <mergeCell ref="B11:B12"/>
    <mergeCell ref="A11:A12"/>
    <mergeCell ref="C11:C12"/>
    <mergeCell ref="D11:D12"/>
    <mergeCell ref="B13:B14"/>
    <mergeCell ref="A13:A14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zoomScale="80" zoomScaleSheetLayoutView="80" zoomScalePageLayoutView="0" workbookViewId="0" topLeftCell="A28">
      <selection activeCell="B18" sqref="B18"/>
    </sheetView>
  </sheetViews>
  <sheetFormatPr defaultColWidth="9.00390625" defaultRowHeight="12.75"/>
  <cols>
    <col min="1" max="1" width="34.125" style="0" customWidth="1"/>
    <col min="2" max="2" width="24.875" style="0" customWidth="1"/>
    <col min="3" max="3" width="36.875" style="19" customWidth="1"/>
    <col min="4" max="10" width="12.375" style="0" customWidth="1"/>
    <col min="11" max="11" width="28.125" style="0" customWidth="1"/>
  </cols>
  <sheetData>
    <row r="1" ht="15.75" customHeight="1">
      <c r="K1" s="20" t="s">
        <v>136</v>
      </c>
    </row>
    <row r="2" ht="12.75">
      <c r="K2" s="21" t="s">
        <v>137</v>
      </c>
    </row>
    <row r="3" ht="12.75">
      <c r="K3" s="3"/>
    </row>
    <row r="4" spans="1:11" ht="60.75" customHeight="1">
      <c r="A4" s="97" t="s">
        <v>50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6" spans="1:11" ht="45" customHeight="1">
      <c r="A6" s="98" t="s">
        <v>14</v>
      </c>
      <c r="B6" s="98" t="s">
        <v>15</v>
      </c>
      <c r="C6" s="99" t="s">
        <v>16</v>
      </c>
      <c r="D6" s="100" t="s">
        <v>138</v>
      </c>
      <c r="E6" s="101"/>
      <c r="F6" s="101"/>
      <c r="G6" s="101"/>
      <c r="H6" s="101"/>
      <c r="I6" s="101"/>
      <c r="J6" s="102"/>
      <c r="K6" s="98" t="s">
        <v>17</v>
      </c>
    </row>
    <row r="7" spans="1:11" ht="22.5" customHeight="1">
      <c r="A7" s="98"/>
      <c r="B7" s="98"/>
      <c r="C7" s="99"/>
      <c r="D7" s="5" t="s">
        <v>139</v>
      </c>
      <c r="E7" s="5" t="s">
        <v>140</v>
      </c>
      <c r="F7" s="5" t="s">
        <v>141</v>
      </c>
      <c r="G7" s="5" t="s">
        <v>142</v>
      </c>
      <c r="H7" s="5" t="s">
        <v>143</v>
      </c>
      <c r="I7" s="5" t="s">
        <v>144</v>
      </c>
      <c r="J7" s="5" t="s">
        <v>145</v>
      </c>
      <c r="K7" s="98"/>
    </row>
    <row r="8" spans="1:11" ht="18.75" customHeight="1">
      <c r="A8" s="94" t="s">
        <v>146</v>
      </c>
      <c r="B8" s="22" t="s">
        <v>139</v>
      </c>
      <c r="C8" s="23"/>
      <c r="D8" s="24">
        <f aca="true" t="shared" si="0" ref="D8:D25">SUM(E8:J8)</f>
        <v>1376377.6</v>
      </c>
      <c r="E8" s="24">
        <f aca="true" t="shared" si="1" ref="E8:J8">SUM(E9:E13)</f>
        <v>237707.30000000002</v>
      </c>
      <c r="F8" s="24">
        <f t="shared" si="1"/>
        <v>239211.4</v>
      </c>
      <c r="G8" s="24">
        <f t="shared" si="1"/>
        <v>235382.5</v>
      </c>
      <c r="H8" s="24">
        <f t="shared" si="1"/>
        <v>221358.8</v>
      </c>
      <c r="I8" s="24">
        <f t="shared" si="1"/>
        <v>221358.8</v>
      </c>
      <c r="J8" s="24">
        <f t="shared" si="1"/>
        <v>221358.8</v>
      </c>
      <c r="K8" s="25"/>
    </row>
    <row r="9" spans="1:11" ht="36.75" customHeight="1">
      <c r="A9" s="95"/>
      <c r="B9" s="26" t="s">
        <v>2</v>
      </c>
      <c r="C9" s="27"/>
      <c r="D9" s="24">
        <f t="shared" si="0"/>
        <v>8817.5</v>
      </c>
      <c r="E9" s="28">
        <f aca="true" t="shared" si="2" ref="E9:J10">E15+E37+E47+E62+E72</f>
        <v>4840</v>
      </c>
      <c r="F9" s="28">
        <f t="shared" si="2"/>
        <v>3977.5</v>
      </c>
      <c r="G9" s="28">
        <f t="shared" si="2"/>
        <v>0</v>
      </c>
      <c r="H9" s="28">
        <f t="shared" si="2"/>
        <v>0</v>
      </c>
      <c r="I9" s="28">
        <f t="shared" si="2"/>
        <v>0</v>
      </c>
      <c r="J9" s="28">
        <f t="shared" si="2"/>
        <v>0</v>
      </c>
      <c r="K9" s="1"/>
    </row>
    <row r="10" spans="1:11" ht="31.5" customHeight="1">
      <c r="A10" s="95"/>
      <c r="B10" s="26" t="s">
        <v>31</v>
      </c>
      <c r="C10" s="27"/>
      <c r="D10" s="24">
        <f t="shared" si="0"/>
        <v>36722.99999999999</v>
      </c>
      <c r="E10" s="28">
        <f t="shared" si="2"/>
        <v>12240.999999999998</v>
      </c>
      <c r="F10" s="28">
        <f t="shared" si="2"/>
        <v>12240.999999999998</v>
      </c>
      <c r="G10" s="28">
        <f t="shared" si="2"/>
        <v>12240.999999999998</v>
      </c>
      <c r="H10" s="28">
        <f t="shared" si="2"/>
        <v>0</v>
      </c>
      <c r="I10" s="28">
        <f t="shared" si="2"/>
        <v>0</v>
      </c>
      <c r="J10" s="28">
        <f t="shared" si="2"/>
        <v>0</v>
      </c>
      <c r="K10" s="1"/>
    </row>
    <row r="11" spans="1:11" ht="39">
      <c r="A11" s="95"/>
      <c r="B11" s="26" t="s">
        <v>147</v>
      </c>
      <c r="C11" s="27"/>
      <c r="D11" s="24">
        <f t="shared" si="0"/>
        <v>1325676.1</v>
      </c>
      <c r="E11" s="28">
        <f aca="true" t="shared" si="3" ref="E11:J11">E17+E39+E49+E64+E79</f>
        <v>218962.1</v>
      </c>
      <c r="F11" s="28">
        <f t="shared" si="3"/>
        <v>221278.8</v>
      </c>
      <c r="G11" s="28">
        <f t="shared" si="3"/>
        <v>221358.8</v>
      </c>
      <c r="H11" s="28">
        <f t="shared" si="3"/>
        <v>221358.8</v>
      </c>
      <c r="I11" s="28">
        <f t="shared" si="3"/>
        <v>221358.8</v>
      </c>
      <c r="J11" s="28">
        <f t="shared" si="3"/>
        <v>221358.8</v>
      </c>
      <c r="K11" s="1"/>
    </row>
    <row r="12" spans="1:11" ht="20.25" customHeight="1">
      <c r="A12" s="95"/>
      <c r="B12" s="26" t="s">
        <v>148</v>
      </c>
      <c r="C12" s="27"/>
      <c r="D12" s="24">
        <f t="shared" si="0"/>
        <v>5161</v>
      </c>
      <c r="E12" s="28">
        <f aca="true" t="shared" si="4" ref="E12:J12">E18</f>
        <v>1664.2</v>
      </c>
      <c r="F12" s="28">
        <f t="shared" si="4"/>
        <v>1714.1</v>
      </c>
      <c r="G12" s="28">
        <f t="shared" si="4"/>
        <v>1782.7</v>
      </c>
      <c r="H12" s="28">
        <f t="shared" si="4"/>
        <v>0</v>
      </c>
      <c r="I12" s="28">
        <f t="shared" si="4"/>
        <v>0</v>
      </c>
      <c r="J12" s="28">
        <f t="shared" si="4"/>
        <v>0</v>
      </c>
      <c r="K12" s="1"/>
    </row>
    <row r="13" spans="1:11" ht="20.25" customHeight="1">
      <c r="A13" s="96"/>
      <c r="B13" s="26" t="s">
        <v>3</v>
      </c>
      <c r="C13" s="27"/>
      <c r="D13" s="24">
        <f t="shared" si="0"/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1"/>
    </row>
    <row r="14" spans="1:11" ht="18.75" customHeight="1">
      <c r="A14" s="94" t="s">
        <v>48</v>
      </c>
      <c r="B14" s="22" t="s">
        <v>1</v>
      </c>
      <c r="C14" s="23"/>
      <c r="D14" s="24">
        <f t="shared" si="0"/>
        <v>990920.9</v>
      </c>
      <c r="E14" s="24">
        <f aca="true" t="shared" si="5" ref="E14:J14">SUM(E15:E19)</f>
        <v>172646.5</v>
      </c>
      <c r="F14" s="24">
        <f t="shared" si="5"/>
        <v>174343.4</v>
      </c>
      <c r="G14" s="24">
        <f t="shared" si="5"/>
        <v>170514.5</v>
      </c>
      <c r="H14" s="24">
        <f t="shared" si="5"/>
        <v>157805.5</v>
      </c>
      <c r="I14" s="24">
        <f t="shared" si="5"/>
        <v>157805.5</v>
      </c>
      <c r="J14" s="24">
        <f t="shared" si="5"/>
        <v>157805.5</v>
      </c>
      <c r="K14" s="25"/>
    </row>
    <row r="15" spans="1:11" ht="25.5">
      <c r="A15" s="95"/>
      <c r="B15" s="26" t="s">
        <v>2</v>
      </c>
      <c r="C15" s="27"/>
      <c r="D15" s="24">
        <f t="shared" si="0"/>
        <v>8817.5</v>
      </c>
      <c r="E15" s="28">
        <f aca="true" t="shared" si="6" ref="E15:J17">E21+E26+E32</f>
        <v>4840</v>
      </c>
      <c r="F15" s="28">
        <f t="shared" si="6"/>
        <v>3977.5</v>
      </c>
      <c r="G15" s="28">
        <f t="shared" si="6"/>
        <v>0</v>
      </c>
      <c r="H15" s="28">
        <f t="shared" si="6"/>
        <v>0</v>
      </c>
      <c r="I15" s="28">
        <f t="shared" si="6"/>
        <v>0</v>
      </c>
      <c r="J15" s="28">
        <f t="shared" si="6"/>
        <v>0</v>
      </c>
      <c r="K15" s="1"/>
    </row>
    <row r="16" spans="1:11" ht="25.5">
      <c r="A16" s="95"/>
      <c r="B16" s="26" t="s">
        <v>31</v>
      </c>
      <c r="C16" s="27"/>
      <c r="D16" s="24">
        <f t="shared" si="0"/>
        <v>32778.899999999994</v>
      </c>
      <c r="E16" s="28">
        <f t="shared" si="6"/>
        <v>10926.3</v>
      </c>
      <c r="F16" s="28">
        <f t="shared" si="6"/>
        <v>10926.3</v>
      </c>
      <c r="G16" s="28">
        <f t="shared" si="6"/>
        <v>10926.3</v>
      </c>
      <c r="H16" s="28">
        <f t="shared" si="6"/>
        <v>0</v>
      </c>
      <c r="I16" s="28">
        <f t="shared" si="6"/>
        <v>0</v>
      </c>
      <c r="J16" s="28">
        <f t="shared" si="6"/>
        <v>0</v>
      </c>
      <c r="K16" s="1"/>
    </row>
    <row r="17" spans="1:11" ht="39">
      <c r="A17" s="95"/>
      <c r="B17" s="26" t="s">
        <v>147</v>
      </c>
      <c r="C17" s="27"/>
      <c r="D17" s="24">
        <f t="shared" si="0"/>
        <v>944163.5</v>
      </c>
      <c r="E17" s="28">
        <f t="shared" si="6"/>
        <v>155216</v>
      </c>
      <c r="F17" s="28">
        <f t="shared" si="6"/>
        <v>157725.5</v>
      </c>
      <c r="G17" s="28">
        <f t="shared" si="6"/>
        <v>157805.5</v>
      </c>
      <c r="H17" s="28">
        <f t="shared" si="6"/>
        <v>157805.5</v>
      </c>
      <c r="I17" s="28">
        <f t="shared" si="6"/>
        <v>157805.5</v>
      </c>
      <c r="J17" s="28">
        <f t="shared" si="6"/>
        <v>157805.5</v>
      </c>
      <c r="K17" s="1"/>
    </row>
    <row r="18" spans="1:11" ht="21" customHeight="1">
      <c r="A18" s="95"/>
      <c r="B18" s="26" t="s">
        <v>148</v>
      </c>
      <c r="C18" s="27"/>
      <c r="D18" s="24">
        <f t="shared" si="0"/>
        <v>5161</v>
      </c>
      <c r="E18" s="28">
        <f aca="true" t="shared" si="7" ref="E18:J18">E29</f>
        <v>1664.2</v>
      </c>
      <c r="F18" s="28">
        <f t="shared" si="7"/>
        <v>1714.1</v>
      </c>
      <c r="G18" s="28">
        <f t="shared" si="7"/>
        <v>1782.7</v>
      </c>
      <c r="H18" s="28">
        <f t="shared" si="7"/>
        <v>0</v>
      </c>
      <c r="I18" s="28">
        <f t="shared" si="7"/>
        <v>0</v>
      </c>
      <c r="J18" s="28">
        <f t="shared" si="7"/>
        <v>0</v>
      </c>
      <c r="K18" s="1"/>
    </row>
    <row r="19" spans="1:11" ht="18.75" customHeight="1">
      <c r="A19" s="96"/>
      <c r="B19" s="26" t="s">
        <v>3</v>
      </c>
      <c r="C19" s="27"/>
      <c r="D19" s="24">
        <f t="shared" si="0"/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1"/>
    </row>
    <row r="20" spans="1:11" ht="18.75" customHeight="1">
      <c r="A20" s="55" t="s">
        <v>149</v>
      </c>
      <c r="B20" s="22" t="s">
        <v>1</v>
      </c>
      <c r="C20" s="23"/>
      <c r="D20" s="24">
        <f t="shared" si="0"/>
        <v>13100.7</v>
      </c>
      <c r="E20" s="24">
        <f aca="true" t="shared" si="8" ref="E20:J20">SUM(E21:E24)</f>
        <v>574.2</v>
      </c>
      <c r="F20" s="24">
        <f t="shared" si="8"/>
        <v>2505.3</v>
      </c>
      <c r="G20" s="24">
        <f t="shared" si="8"/>
        <v>2505.3</v>
      </c>
      <c r="H20" s="24">
        <f t="shared" si="8"/>
        <v>2505.3</v>
      </c>
      <c r="I20" s="24">
        <f t="shared" si="8"/>
        <v>2505.3</v>
      </c>
      <c r="J20" s="24">
        <f t="shared" si="8"/>
        <v>2505.3</v>
      </c>
      <c r="K20" s="25"/>
    </row>
    <row r="21" spans="1:11" ht="25.5">
      <c r="A21" s="56"/>
      <c r="B21" s="26" t="s">
        <v>2</v>
      </c>
      <c r="C21" s="27"/>
      <c r="D21" s="24">
        <f t="shared" si="0"/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1"/>
    </row>
    <row r="22" spans="1:11" ht="37.5" customHeight="1">
      <c r="A22" s="56"/>
      <c r="B22" s="26" t="s">
        <v>31</v>
      </c>
      <c r="C22" s="27"/>
      <c r="D22" s="24">
        <f t="shared" si="0"/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1"/>
    </row>
    <row r="23" spans="1:11" ht="44.25" customHeight="1">
      <c r="A23" s="56"/>
      <c r="B23" s="26" t="s">
        <v>147</v>
      </c>
      <c r="C23" s="27" t="s">
        <v>150</v>
      </c>
      <c r="D23" s="24">
        <f t="shared" si="0"/>
        <v>13100.7</v>
      </c>
      <c r="E23" s="28">
        <v>574.2</v>
      </c>
      <c r="F23" s="28">
        <v>2505.3</v>
      </c>
      <c r="G23" s="28">
        <v>2505.3</v>
      </c>
      <c r="H23" s="28">
        <v>2505.3</v>
      </c>
      <c r="I23" s="28">
        <v>2505.3</v>
      </c>
      <c r="J23" s="28">
        <v>2505.3</v>
      </c>
      <c r="K23" s="1"/>
    </row>
    <row r="24" spans="1:11" ht="21.75" customHeight="1">
      <c r="A24" s="56"/>
      <c r="B24" s="26" t="s">
        <v>3</v>
      </c>
      <c r="C24" s="27"/>
      <c r="D24" s="24">
        <f t="shared" si="0"/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1"/>
    </row>
    <row r="25" spans="1:11" ht="18.75" customHeight="1">
      <c r="A25" s="55" t="s">
        <v>151</v>
      </c>
      <c r="B25" s="22" t="s">
        <v>1</v>
      </c>
      <c r="C25" s="23"/>
      <c r="D25" s="24">
        <f t="shared" si="0"/>
        <v>816954.2</v>
      </c>
      <c r="E25" s="24">
        <f aca="true" t="shared" si="9" ref="E25:J25">SUM(E26:E30)</f>
        <v>145261.30000000002</v>
      </c>
      <c r="F25" s="24">
        <f t="shared" si="9"/>
        <v>145027.1</v>
      </c>
      <c r="G25" s="24">
        <f t="shared" si="9"/>
        <v>141198.2</v>
      </c>
      <c r="H25" s="24">
        <f t="shared" si="9"/>
        <v>128489.2</v>
      </c>
      <c r="I25" s="24">
        <f t="shared" si="9"/>
        <v>128489.2</v>
      </c>
      <c r="J25" s="24">
        <f t="shared" si="9"/>
        <v>128489.2</v>
      </c>
      <c r="K25" s="25"/>
    </row>
    <row r="26" spans="1:11" ht="65.25" customHeight="1">
      <c r="A26" s="56"/>
      <c r="B26" s="26" t="s">
        <v>2</v>
      </c>
      <c r="C26" s="27" t="s">
        <v>152</v>
      </c>
      <c r="D26" s="24">
        <f aca="true" t="shared" si="10" ref="D26:D80">SUM(E26:J26)</f>
        <v>8817.5</v>
      </c>
      <c r="E26" s="28">
        <v>4840</v>
      </c>
      <c r="F26" s="28">
        <v>3977.5</v>
      </c>
      <c r="G26" s="28">
        <v>0</v>
      </c>
      <c r="H26" s="28">
        <v>0</v>
      </c>
      <c r="I26" s="28">
        <v>0</v>
      </c>
      <c r="J26" s="28">
        <v>0</v>
      </c>
      <c r="K26" s="1"/>
    </row>
    <row r="27" spans="1:11" ht="64.5" customHeight="1">
      <c r="A27" s="56"/>
      <c r="B27" s="26" t="s">
        <v>31</v>
      </c>
      <c r="C27" s="27" t="s">
        <v>152</v>
      </c>
      <c r="D27" s="24">
        <f t="shared" si="10"/>
        <v>32778.899999999994</v>
      </c>
      <c r="E27" s="28">
        <v>10926.3</v>
      </c>
      <c r="F27" s="28">
        <v>10926.3</v>
      </c>
      <c r="G27" s="28">
        <v>10926.3</v>
      </c>
      <c r="H27" s="28">
        <v>0</v>
      </c>
      <c r="I27" s="28">
        <v>0</v>
      </c>
      <c r="J27" s="28">
        <v>0</v>
      </c>
      <c r="K27" s="1"/>
    </row>
    <row r="28" spans="1:11" ht="45.75" customHeight="1">
      <c r="A28" s="56"/>
      <c r="B28" s="26" t="s">
        <v>147</v>
      </c>
      <c r="C28" s="27" t="s">
        <v>150</v>
      </c>
      <c r="D28" s="24">
        <f t="shared" si="10"/>
        <v>770196.7999999999</v>
      </c>
      <c r="E28" s="28">
        <v>127830.8</v>
      </c>
      <c r="F28" s="28">
        <v>128409.2</v>
      </c>
      <c r="G28" s="28">
        <v>128489.2</v>
      </c>
      <c r="H28" s="28">
        <v>128489.2</v>
      </c>
      <c r="I28" s="28">
        <v>128489.2</v>
      </c>
      <c r="J28" s="28">
        <v>128489.2</v>
      </c>
      <c r="K28" s="1"/>
    </row>
    <row r="29" spans="1:11" ht="75.75" customHeight="1">
      <c r="A29" s="56"/>
      <c r="B29" s="26" t="s">
        <v>148</v>
      </c>
      <c r="C29" s="27" t="s">
        <v>153</v>
      </c>
      <c r="D29" s="24">
        <f t="shared" si="10"/>
        <v>5161</v>
      </c>
      <c r="E29" s="28">
        <v>1664.2</v>
      </c>
      <c r="F29" s="28">
        <v>1714.1</v>
      </c>
      <c r="G29" s="28">
        <v>1782.7</v>
      </c>
      <c r="H29" s="28">
        <v>0</v>
      </c>
      <c r="I29" s="28">
        <v>0</v>
      </c>
      <c r="J29" s="28">
        <v>0</v>
      </c>
      <c r="K29" s="1"/>
    </row>
    <row r="30" spans="1:11" ht="18.75" customHeight="1">
      <c r="A30" s="57"/>
      <c r="B30" s="26" t="s">
        <v>3</v>
      </c>
      <c r="C30" s="27"/>
      <c r="D30" s="24">
        <f t="shared" si="10"/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1"/>
    </row>
    <row r="31" spans="1:11" ht="18.75" customHeight="1">
      <c r="A31" s="55" t="s">
        <v>154</v>
      </c>
      <c r="B31" s="22" t="s">
        <v>1</v>
      </c>
      <c r="C31" s="23"/>
      <c r="D31" s="24">
        <f t="shared" si="10"/>
        <v>160866</v>
      </c>
      <c r="E31" s="24">
        <f aca="true" t="shared" si="11" ref="E31:J31">SUM(E32:E35)</f>
        <v>26811</v>
      </c>
      <c r="F31" s="24">
        <f t="shared" si="11"/>
        <v>26811</v>
      </c>
      <c r="G31" s="24">
        <f t="shared" si="11"/>
        <v>26811</v>
      </c>
      <c r="H31" s="24">
        <f t="shared" si="11"/>
        <v>26811</v>
      </c>
      <c r="I31" s="24">
        <f t="shared" si="11"/>
        <v>26811</v>
      </c>
      <c r="J31" s="24">
        <f t="shared" si="11"/>
        <v>26811</v>
      </c>
      <c r="K31" s="25"/>
    </row>
    <row r="32" spans="1:11" ht="25.5">
      <c r="A32" s="56"/>
      <c r="B32" s="26" t="s">
        <v>2</v>
      </c>
      <c r="C32" s="27"/>
      <c r="D32" s="24">
        <f t="shared" si="10"/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1"/>
    </row>
    <row r="33" spans="1:11" ht="33.75" customHeight="1">
      <c r="A33" s="56"/>
      <c r="B33" s="26" t="s">
        <v>31</v>
      </c>
      <c r="C33" s="27"/>
      <c r="D33" s="24">
        <f t="shared" si="10"/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1"/>
    </row>
    <row r="34" spans="1:11" ht="156.75" customHeight="1">
      <c r="A34" s="56"/>
      <c r="B34" s="26" t="s">
        <v>147</v>
      </c>
      <c r="C34" s="27" t="s">
        <v>155</v>
      </c>
      <c r="D34" s="24">
        <f t="shared" si="10"/>
        <v>160866</v>
      </c>
      <c r="E34" s="28">
        <v>26811</v>
      </c>
      <c r="F34" s="28">
        <v>26811</v>
      </c>
      <c r="G34" s="28">
        <v>26811</v>
      </c>
      <c r="H34" s="28">
        <v>26811</v>
      </c>
      <c r="I34" s="28">
        <v>26811</v>
      </c>
      <c r="J34" s="28">
        <v>26811</v>
      </c>
      <c r="K34" s="1"/>
    </row>
    <row r="35" spans="1:11" ht="20.25" customHeight="1">
      <c r="A35" s="57"/>
      <c r="B35" s="26" t="s">
        <v>3</v>
      </c>
      <c r="C35" s="27"/>
      <c r="D35" s="24">
        <f t="shared" si="10"/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1"/>
    </row>
    <row r="36" spans="1:11" ht="18.75" customHeight="1">
      <c r="A36" s="94" t="s">
        <v>156</v>
      </c>
      <c r="B36" s="22" t="s">
        <v>1</v>
      </c>
      <c r="C36" s="23"/>
      <c r="D36" s="24">
        <f t="shared" si="10"/>
        <v>22564.199999999997</v>
      </c>
      <c r="E36" s="24">
        <f aca="true" t="shared" si="12" ref="E36:J36">SUM(E37:E40)</f>
        <v>4135.4</v>
      </c>
      <c r="F36" s="24">
        <f t="shared" si="12"/>
        <v>4135.4</v>
      </c>
      <c r="G36" s="24">
        <f t="shared" si="12"/>
        <v>4135.4</v>
      </c>
      <c r="H36" s="24">
        <f t="shared" si="12"/>
        <v>3386</v>
      </c>
      <c r="I36" s="24">
        <f t="shared" si="12"/>
        <v>3386</v>
      </c>
      <c r="J36" s="24">
        <f t="shared" si="12"/>
        <v>3386</v>
      </c>
      <c r="K36" s="25"/>
    </row>
    <row r="37" spans="1:11" ht="35.25" customHeight="1">
      <c r="A37" s="95"/>
      <c r="B37" s="26" t="s">
        <v>2</v>
      </c>
      <c r="C37" s="27"/>
      <c r="D37" s="24">
        <f t="shared" si="10"/>
        <v>0</v>
      </c>
      <c r="E37" s="28">
        <f aca="true" t="shared" si="13" ref="E37:J39">E42</f>
        <v>0</v>
      </c>
      <c r="F37" s="28">
        <f t="shared" si="13"/>
        <v>0</v>
      </c>
      <c r="G37" s="28">
        <f t="shared" si="13"/>
        <v>0</v>
      </c>
      <c r="H37" s="28">
        <f t="shared" si="13"/>
        <v>0</v>
      </c>
      <c r="I37" s="28">
        <f t="shared" si="13"/>
        <v>0</v>
      </c>
      <c r="J37" s="28">
        <f t="shared" si="13"/>
        <v>0</v>
      </c>
      <c r="K37" s="1"/>
    </row>
    <row r="38" spans="1:11" ht="36" customHeight="1">
      <c r="A38" s="95"/>
      <c r="B38" s="26" t="s">
        <v>31</v>
      </c>
      <c r="C38" s="27"/>
      <c r="D38" s="24">
        <f t="shared" si="10"/>
        <v>2248.2</v>
      </c>
      <c r="E38" s="28">
        <f t="shared" si="13"/>
        <v>749.4</v>
      </c>
      <c r="F38" s="28">
        <f t="shared" si="13"/>
        <v>749.4</v>
      </c>
      <c r="G38" s="28">
        <f t="shared" si="13"/>
        <v>749.4</v>
      </c>
      <c r="H38" s="28">
        <f t="shared" si="13"/>
        <v>0</v>
      </c>
      <c r="I38" s="28">
        <f t="shared" si="13"/>
        <v>0</v>
      </c>
      <c r="J38" s="28">
        <f t="shared" si="13"/>
        <v>0</v>
      </c>
      <c r="K38" s="1"/>
    </row>
    <row r="39" spans="1:11" ht="45" customHeight="1">
      <c r="A39" s="95"/>
      <c r="B39" s="26" t="s">
        <v>147</v>
      </c>
      <c r="C39" s="27"/>
      <c r="D39" s="24">
        <f t="shared" si="10"/>
        <v>20316</v>
      </c>
      <c r="E39" s="28">
        <f t="shared" si="13"/>
        <v>3386</v>
      </c>
      <c r="F39" s="28">
        <f t="shared" si="13"/>
        <v>3386</v>
      </c>
      <c r="G39" s="28">
        <f t="shared" si="13"/>
        <v>3386</v>
      </c>
      <c r="H39" s="28">
        <f t="shared" si="13"/>
        <v>3386</v>
      </c>
      <c r="I39" s="28">
        <f t="shared" si="13"/>
        <v>3386</v>
      </c>
      <c r="J39" s="28">
        <f t="shared" si="13"/>
        <v>3386</v>
      </c>
      <c r="K39" s="1"/>
    </row>
    <row r="40" spans="1:11" ht="15.75" customHeight="1">
      <c r="A40" s="96"/>
      <c r="B40" s="26" t="s">
        <v>3</v>
      </c>
      <c r="C40" s="27"/>
      <c r="D40" s="24">
        <f t="shared" si="10"/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1"/>
    </row>
    <row r="41" spans="1:11" ht="18.75" customHeight="1">
      <c r="A41" s="55" t="s">
        <v>157</v>
      </c>
      <c r="B41" s="22" t="s">
        <v>1</v>
      </c>
      <c r="C41" s="23"/>
      <c r="D41" s="24">
        <f t="shared" si="10"/>
        <v>22564.199999999997</v>
      </c>
      <c r="E41" s="24">
        <f aca="true" t="shared" si="14" ref="E41:J41">SUM(E42:E45)</f>
        <v>4135.4</v>
      </c>
      <c r="F41" s="24">
        <f t="shared" si="14"/>
        <v>4135.4</v>
      </c>
      <c r="G41" s="24">
        <f t="shared" si="14"/>
        <v>4135.4</v>
      </c>
      <c r="H41" s="24">
        <f t="shared" si="14"/>
        <v>3386</v>
      </c>
      <c r="I41" s="24">
        <f t="shared" si="14"/>
        <v>3386</v>
      </c>
      <c r="J41" s="24">
        <f t="shared" si="14"/>
        <v>3386</v>
      </c>
      <c r="K41" s="25"/>
    </row>
    <row r="42" spans="1:11" ht="35.25" customHeight="1">
      <c r="A42" s="56"/>
      <c r="B42" s="26" t="s">
        <v>2</v>
      </c>
      <c r="C42" s="27"/>
      <c r="D42" s="24">
        <f t="shared" si="10"/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1"/>
    </row>
    <row r="43" spans="1:11" ht="58.5" customHeight="1">
      <c r="A43" s="56"/>
      <c r="B43" s="26" t="s">
        <v>31</v>
      </c>
      <c r="C43" s="27" t="s">
        <v>152</v>
      </c>
      <c r="D43" s="24">
        <f t="shared" si="10"/>
        <v>2248.2</v>
      </c>
      <c r="E43" s="28">
        <v>749.4</v>
      </c>
      <c r="F43" s="28">
        <v>749.4</v>
      </c>
      <c r="G43" s="28">
        <v>749.4</v>
      </c>
      <c r="H43" s="28">
        <v>0</v>
      </c>
      <c r="I43" s="28">
        <v>0</v>
      </c>
      <c r="J43" s="28">
        <v>0</v>
      </c>
      <c r="K43" s="1"/>
    </row>
    <row r="44" spans="1:11" ht="48.75" customHeight="1">
      <c r="A44" s="56"/>
      <c r="B44" s="26" t="s">
        <v>147</v>
      </c>
      <c r="C44" s="27" t="s">
        <v>158</v>
      </c>
      <c r="D44" s="24">
        <f t="shared" si="10"/>
        <v>20316</v>
      </c>
      <c r="E44" s="28">
        <v>3386</v>
      </c>
      <c r="F44" s="28">
        <v>3386</v>
      </c>
      <c r="G44" s="28">
        <v>3386</v>
      </c>
      <c r="H44" s="28">
        <v>3386</v>
      </c>
      <c r="I44" s="28">
        <v>3386</v>
      </c>
      <c r="J44" s="28">
        <v>3386</v>
      </c>
      <c r="K44" s="1"/>
    </row>
    <row r="45" spans="1:11" ht="18" customHeight="1">
      <c r="A45" s="56"/>
      <c r="B45" s="26" t="s">
        <v>3</v>
      </c>
      <c r="C45" s="27"/>
      <c r="D45" s="24">
        <f t="shared" si="10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1"/>
    </row>
    <row r="46" spans="1:11" ht="23.25" customHeight="1">
      <c r="A46" s="94" t="s">
        <v>159</v>
      </c>
      <c r="B46" s="22" t="s">
        <v>1</v>
      </c>
      <c r="C46" s="23"/>
      <c r="D46" s="24">
        <f t="shared" si="10"/>
        <v>347995.89999999997</v>
      </c>
      <c r="E46" s="24">
        <f aca="true" t="shared" si="15" ref="E46:J46">SUM(E47:E50)</f>
        <v>58268.8</v>
      </c>
      <c r="F46" s="24">
        <f t="shared" si="15"/>
        <v>58284.600000000006</v>
      </c>
      <c r="G46" s="24">
        <f t="shared" si="15"/>
        <v>58284.600000000006</v>
      </c>
      <c r="H46" s="24">
        <f t="shared" si="15"/>
        <v>57719.3</v>
      </c>
      <c r="I46" s="24">
        <f t="shared" si="15"/>
        <v>57719.3</v>
      </c>
      <c r="J46" s="24">
        <f t="shared" si="15"/>
        <v>57719.3</v>
      </c>
      <c r="K46" s="25"/>
    </row>
    <row r="47" spans="1:11" ht="37.5" customHeight="1">
      <c r="A47" s="95"/>
      <c r="B47" s="26" t="s">
        <v>2</v>
      </c>
      <c r="C47" s="27"/>
      <c r="D47" s="24">
        <f t="shared" si="10"/>
        <v>0</v>
      </c>
      <c r="E47" s="28">
        <f aca="true" t="shared" si="16" ref="E47:J49">E52+E57</f>
        <v>0</v>
      </c>
      <c r="F47" s="28">
        <f t="shared" si="16"/>
        <v>0</v>
      </c>
      <c r="G47" s="28">
        <f t="shared" si="16"/>
        <v>0</v>
      </c>
      <c r="H47" s="28">
        <f t="shared" si="16"/>
        <v>0</v>
      </c>
      <c r="I47" s="28">
        <f t="shared" si="16"/>
        <v>0</v>
      </c>
      <c r="J47" s="28">
        <f t="shared" si="16"/>
        <v>0</v>
      </c>
      <c r="K47" s="1"/>
    </row>
    <row r="48" spans="1:11" ht="39" customHeight="1">
      <c r="A48" s="95"/>
      <c r="B48" s="26" t="s">
        <v>31</v>
      </c>
      <c r="C48" s="27"/>
      <c r="D48" s="24">
        <f t="shared" si="10"/>
        <v>1695.8999999999999</v>
      </c>
      <c r="E48" s="28">
        <f t="shared" si="16"/>
        <v>565.3</v>
      </c>
      <c r="F48" s="28">
        <f t="shared" si="16"/>
        <v>565.3</v>
      </c>
      <c r="G48" s="28">
        <f t="shared" si="16"/>
        <v>565.3</v>
      </c>
      <c r="H48" s="28">
        <f t="shared" si="16"/>
        <v>0</v>
      </c>
      <c r="I48" s="28">
        <f t="shared" si="16"/>
        <v>0</v>
      </c>
      <c r="J48" s="28">
        <f t="shared" si="16"/>
        <v>0</v>
      </c>
      <c r="K48" s="1"/>
    </row>
    <row r="49" spans="1:11" ht="49.5" customHeight="1">
      <c r="A49" s="95"/>
      <c r="B49" s="26" t="s">
        <v>147</v>
      </c>
      <c r="C49" s="27"/>
      <c r="D49" s="24">
        <f t="shared" si="10"/>
        <v>346300</v>
      </c>
      <c r="E49" s="28">
        <f t="shared" si="16"/>
        <v>57703.5</v>
      </c>
      <c r="F49" s="28">
        <f t="shared" si="16"/>
        <v>57719.3</v>
      </c>
      <c r="G49" s="28">
        <f t="shared" si="16"/>
        <v>57719.3</v>
      </c>
      <c r="H49" s="28">
        <f t="shared" si="16"/>
        <v>57719.3</v>
      </c>
      <c r="I49" s="28">
        <f t="shared" si="16"/>
        <v>57719.3</v>
      </c>
      <c r="J49" s="28">
        <f t="shared" si="16"/>
        <v>57719.3</v>
      </c>
      <c r="K49" s="1"/>
    </row>
    <row r="50" spans="1:11" ht="18" customHeight="1">
      <c r="A50" s="96"/>
      <c r="B50" s="26" t="s">
        <v>3</v>
      </c>
      <c r="C50" s="27"/>
      <c r="D50" s="24">
        <f t="shared" si="10"/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1"/>
    </row>
    <row r="51" spans="1:11" ht="18.75" customHeight="1">
      <c r="A51" s="55" t="s">
        <v>160</v>
      </c>
      <c r="B51" s="22" t="s">
        <v>1</v>
      </c>
      <c r="C51" s="23"/>
      <c r="D51" s="24">
        <f t="shared" si="10"/>
        <v>331794.1</v>
      </c>
      <c r="E51" s="24">
        <f aca="true" t="shared" si="17" ref="E51:J51">SUM(E52:E55)</f>
        <v>55568.5</v>
      </c>
      <c r="F51" s="24">
        <f t="shared" si="17"/>
        <v>55584.3</v>
      </c>
      <c r="G51" s="24">
        <f t="shared" si="17"/>
        <v>55584.3</v>
      </c>
      <c r="H51" s="24">
        <f t="shared" si="17"/>
        <v>55019</v>
      </c>
      <c r="I51" s="24">
        <f t="shared" si="17"/>
        <v>55019</v>
      </c>
      <c r="J51" s="24">
        <f t="shared" si="17"/>
        <v>55019</v>
      </c>
      <c r="K51" s="25"/>
    </row>
    <row r="52" spans="1:11" ht="30" customHeight="1">
      <c r="A52" s="56"/>
      <c r="B52" s="26" t="s">
        <v>2</v>
      </c>
      <c r="C52" s="27"/>
      <c r="D52" s="24">
        <f t="shared" si="10"/>
        <v>0</v>
      </c>
      <c r="E52" s="28"/>
      <c r="F52" s="28"/>
      <c r="G52" s="28"/>
      <c r="H52" s="28"/>
      <c r="I52" s="28"/>
      <c r="J52" s="28"/>
      <c r="K52" s="1"/>
    </row>
    <row r="53" spans="1:11" ht="61.5" customHeight="1">
      <c r="A53" s="56"/>
      <c r="B53" s="26" t="s">
        <v>31</v>
      </c>
      <c r="C53" s="27" t="s">
        <v>152</v>
      </c>
      <c r="D53" s="24">
        <f t="shared" si="10"/>
        <v>1695.8999999999999</v>
      </c>
      <c r="E53" s="28">
        <v>565.3</v>
      </c>
      <c r="F53" s="28">
        <v>565.3</v>
      </c>
      <c r="G53" s="28">
        <v>565.3</v>
      </c>
      <c r="H53" s="28">
        <v>0</v>
      </c>
      <c r="I53" s="28">
        <v>0</v>
      </c>
      <c r="J53" s="28">
        <v>0</v>
      </c>
      <c r="K53" s="1"/>
    </row>
    <row r="54" spans="1:11" ht="48.75" customHeight="1">
      <c r="A54" s="56"/>
      <c r="B54" s="26" t="s">
        <v>147</v>
      </c>
      <c r="C54" s="27" t="s">
        <v>161</v>
      </c>
      <c r="D54" s="24">
        <f t="shared" si="10"/>
        <v>330098.2</v>
      </c>
      <c r="E54" s="28">
        <v>55003.2</v>
      </c>
      <c r="F54" s="28">
        <v>55019</v>
      </c>
      <c r="G54" s="28">
        <v>55019</v>
      </c>
      <c r="H54" s="28">
        <v>55019</v>
      </c>
      <c r="I54" s="28">
        <v>55019</v>
      </c>
      <c r="J54" s="28">
        <v>55019</v>
      </c>
      <c r="K54" s="1"/>
    </row>
    <row r="55" spans="1:11" ht="20.25" customHeight="1">
      <c r="A55" s="56"/>
      <c r="B55" s="26" t="s">
        <v>3</v>
      </c>
      <c r="C55" s="27"/>
      <c r="D55" s="24">
        <f t="shared" si="10"/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1"/>
    </row>
    <row r="56" spans="1:11" ht="16.5" customHeight="1">
      <c r="A56" s="55" t="s">
        <v>162</v>
      </c>
      <c r="B56" s="22" t="s">
        <v>1</v>
      </c>
      <c r="C56" s="23"/>
      <c r="D56" s="24">
        <f t="shared" si="10"/>
        <v>16201.8</v>
      </c>
      <c r="E56" s="24">
        <f aca="true" t="shared" si="18" ref="E56:J56">SUM(E57:E60)</f>
        <v>2700.3</v>
      </c>
      <c r="F56" s="24">
        <f t="shared" si="18"/>
        <v>2700.3</v>
      </c>
      <c r="G56" s="24">
        <f t="shared" si="18"/>
        <v>2700.3</v>
      </c>
      <c r="H56" s="24">
        <f t="shared" si="18"/>
        <v>2700.3</v>
      </c>
      <c r="I56" s="24">
        <f t="shared" si="18"/>
        <v>2700.3</v>
      </c>
      <c r="J56" s="24">
        <f t="shared" si="18"/>
        <v>2700.3</v>
      </c>
      <c r="K56" s="25"/>
    </row>
    <row r="57" spans="1:11" ht="41.25" customHeight="1">
      <c r="A57" s="56"/>
      <c r="B57" s="26" t="s">
        <v>2</v>
      </c>
      <c r="C57" s="27"/>
      <c r="D57" s="24">
        <f t="shared" si="10"/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1"/>
    </row>
    <row r="58" spans="1:11" ht="33" customHeight="1">
      <c r="A58" s="56"/>
      <c r="B58" s="26" t="s">
        <v>31</v>
      </c>
      <c r="C58" s="27"/>
      <c r="D58" s="24">
        <f t="shared" si="10"/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1"/>
    </row>
    <row r="59" spans="1:11" ht="156.75" customHeight="1">
      <c r="A59" s="56"/>
      <c r="B59" s="26" t="s">
        <v>147</v>
      </c>
      <c r="C59" s="27" t="s">
        <v>163</v>
      </c>
      <c r="D59" s="24">
        <f t="shared" si="10"/>
        <v>16201.8</v>
      </c>
      <c r="E59" s="28">
        <v>2700.3</v>
      </c>
      <c r="F59" s="28">
        <v>2700.3</v>
      </c>
      <c r="G59" s="28">
        <v>2700.3</v>
      </c>
      <c r="H59" s="28">
        <v>2700.3</v>
      </c>
      <c r="I59" s="28">
        <v>2700.3</v>
      </c>
      <c r="J59" s="28">
        <v>2700.3</v>
      </c>
      <c r="K59" s="1"/>
    </row>
    <row r="60" spans="1:11" ht="19.5" customHeight="1">
      <c r="A60" s="57"/>
      <c r="B60" s="26" t="s">
        <v>3</v>
      </c>
      <c r="C60" s="27"/>
      <c r="D60" s="24">
        <f t="shared" si="10"/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1"/>
    </row>
    <row r="61" spans="1:11" ht="18.75" customHeight="1">
      <c r="A61" s="94" t="s">
        <v>164</v>
      </c>
      <c r="B61" s="22" t="s">
        <v>1</v>
      </c>
      <c r="C61" s="23"/>
      <c r="D61" s="24">
        <f t="shared" si="10"/>
        <v>5721.6</v>
      </c>
      <c r="E61" s="24">
        <f aca="true" t="shared" si="19" ref="E61:J61">SUM(E62:E65)</f>
        <v>953.6</v>
      </c>
      <c r="F61" s="24">
        <f t="shared" si="19"/>
        <v>953.6</v>
      </c>
      <c r="G61" s="24">
        <f t="shared" si="19"/>
        <v>953.6</v>
      </c>
      <c r="H61" s="24">
        <f t="shared" si="19"/>
        <v>953.6</v>
      </c>
      <c r="I61" s="24">
        <f t="shared" si="19"/>
        <v>953.6</v>
      </c>
      <c r="J61" s="24">
        <f t="shared" si="19"/>
        <v>953.6</v>
      </c>
      <c r="K61" s="25"/>
    </row>
    <row r="62" spans="1:11" ht="48.75" customHeight="1">
      <c r="A62" s="95"/>
      <c r="B62" s="26" t="s">
        <v>2</v>
      </c>
      <c r="C62" s="27"/>
      <c r="D62" s="24">
        <f t="shared" si="10"/>
        <v>0</v>
      </c>
      <c r="E62" s="28">
        <f aca="true" t="shared" si="20" ref="E62:J64">E67</f>
        <v>0</v>
      </c>
      <c r="F62" s="28">
        <f t="shared" si="20"/>
        <v>0</v>
      </c>
      <c r="G62" s="28">
        <f t="shared" si="20"/>
        <v>0</v>
      </c>
      <c r="H62" s="28">
        <f t="shared" si="20"/>
        <v>0</v>
      </c>
      <c r="I62" s="28">
        <f t="shared" si="20"/>
        <v>0</v>
      </c>
      <c r="J62" s="28">
        <f t="shared" si="20"/>
        <v>0</v>
      </c>
      <c r="K62" s="1"/>
    </row>
    <row r="63" spans="1:11" ht="43.5" customHeight="1">
      <c r="A63" s="95"/>
      <c r="B63" s="26" t="s">
        <v>31</v>
      </c>
      <c r="C63" s="27"/>
      <c r="D63" s="24">
        <f t="shared" si="10"/>
        <v>0</v>
      </c>
      <c r="E63" s="28">
        <f t="shared" si="20"/>
        <v>0</v>
      </c>
      <c r="F63" s="28">
        <f t="shared" si="20"/>
        <v>0</v>
      </c>
      <c r="G63" s="28">
        <f t="shared" si="20"/>
        <v>0</v>
      </c>
      <c r="H63" s="28">
        <f t="shared" si="20"/>
        <v>0</v>
      </c>
      <c r="I63" s="28">
        <f t="shared" si="20"/>
        <v>0</v>
      </c>
      <c r="J63" s="28">
        <f t="shared" si="20"/>
        <v>0</v>
      </c>
      <c r="K63" s="1"/>
    </row>
    <row r="64" spans="1:11" ht="50.25" customHeight="1">
      <c r="A64" s="95"/>
      <c r="B64" s="26" t="s">
        <v>147</v>
      </c>
      <c r="C64" s="27"/>
      <c r="D64" s="24">
        <f t="shared" si="10"/>
        <v>5721.6</v>
      </c>
      <c r="E64" s="28">
        <f t="shared" si="20"/>
        <v>953.6</v>
      </c>
      <c r="F64" s="28">
        <f t="shared" si="20"/>
        <v>953.6</v>
      </c>
      <c r="G64" s="28">
        <f t="shared" si="20"/>
        <v>953.6</v>
      </c>
      <c r="H64" s="28">
        <f t="shared" si="20"/>
        <v>953.6</v>
      </c>
      <c r="I64" s="28">
        <f t="shared" si="20"/>
        <v>953.6</v>
      </c>
      <c r="J64" s="28">
        <f t="shared" si="20"/>
        <v>953.6</v>
      </c>
      <c r="K64" s="1"/>
    </row>
    <row r="65" spans="1:11" ht="31.5" customHeight="1">
      <c r="A65" s="96"/>
      <c r="B65" s="26" t="s">
        <v>3</v>
      </c>
      <c r="C65" s="27"/>
      <c r="D65" s="24">
        <f t="shared" si="10"/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1"/>
    </row>
    <row r="66" spans="1:11" ht="18.75" customHeight="1">
      <c r="A66" s="55" t="s">
        <v>165</v>
      </c>
      <c r="B66" s="22" t="s">
        <v>1</v>
      </c>
      <c r="C66" s="23"/>
      <c r="D66" s="24">
        <f t="shared" si="10"/>
        <v>5721.6</v>
      </c>
      <c r="E66" s="24">
        <f aca="true" t="shared" si="21" ref="E66:J66">SUM(E67:E70)</f>
        <v>953.6</v>
      </c>
      <c r="F66" s="24">
        <f t="shared" si="21"/>
        <v>953.6</v>
      </c>
      <c r="G66" s="24">
        <f t="shared" si="21"/>
        <v>953.6</v>
      </c>
      <c r="H66" s="24">
        <f t="shared" si="21"/>
        <v>953.6</v>
      </c>
      <c r="I66" s="24">
        <f t="shared" si="21"/>
        <v>953.6</v>
      </c>
      <c r="J66" s="24">
        <f t="shared" si="21"/>
        <v>953.6</v>
      </c>
      <c r="K66" s="25"/>
    </row>
    <row r="67" spans="1:11" ht="25.5">
      <c r="A67" s="56"/>
      <c r="B67" s="26" t="s">
        <v>2</v>
      </c>
      <c r="C67" s="27"/>
      <c r="D67" s="24">
        <f t="shared" si="10"/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1"/>
    </row>
    <row r="68" spans="1:11" ht="36.75" customHeight="1">
      <c r="A68" s="56"/>
      <c r="B68" s="26" t="s">
        <v>31</v>
      </c>
      <c r="C68" s="27"/>
      <c r="D68" s="24">
        <f t="shared" si="10"/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1"/>
    </row>
    <row r="69" spans="1:11" ht="102.75" customHeight="1">
      <c r="A69" s="56"/>
      <c r="B69" s="26" t="s">
        <v>147</v>
      </c>
      <c r="C69" s="27" t="s">
        <v>166</v>
      </c>
      <c r="D69" s="24">
        <f t="shared" si="10"/>
        <v>5721.6</v>
      </c>
      <c r="E69" s="28">
        <v>953.6</v>
      </c>
      <c r="F69" s="28">
        <v>953.6</v>
      </c>
      <c r="G69" s="28">
        <v>953.6</v>
      </c>
      <c r="H69" s="28">
        <v>953.6</v>
      </c>
      <c r="I69" s="28">
        <v>953.6</v>
      </c>
      <c r="J69" s="28">
        <v>953.6</v>
      </c>
      <c r="K69" s="1"/>
    </row>
    <row r="70" spans="1:11" ht="19.5" customHeight="1">
      <c r="A70" s="56"/>
      <c r="B70" s="26" t="s">
        <v>3</v>
      </c>
      <c r="C70" s="27"/>
      <c r="D70" s="24">
        <f t="shared" si="10"/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1"/>
    </row>
    <row r="71" spans="1:11" ht="18.75" customHeight="1">
      <c r="A71" s="94" t="s">
        <v>167</v>
      </c>
      <c r="B71" s="22" t="s">
        <v>1</v>
      </c>
      <c r="C71" s="23"/>
      <c r="D71" s="24">
        <f t="shared" si="10"/>
        <v>9175</v>
      </c>
      <c r="E71" s="24">
        <f aca="true" t="shared" si="22" ref="E71:J71">SUM(E72:E75)</f>
        <v>1703</v>
      </c>
      <c r="F71" s="24">
        <f t="shared" si="22"/>
        <v>1494.4</v>
      </c>
      <c r="G71" s="24">
        <f t="shared" si="22"/>
        <v>1494.4</v>
      </c>
      <c r="H71" s="24">
        <f t="shared" si="22"/>
        <v>1494.4</v>
      </c>
      <c r="I71" s="24">
        <f t="shared" si="22"/>
        <v>1494.4</v>
      </c>
      <c r="J71" s="24">
        <f t="shared" si="22"/>
        <v>1494.4</v>
      </c>
      <c r="K71" s="25"/>
    </row>
    <row r="72" spans="1:11" ht="32.25" customHeight="1">
      <c r="A72" s="95"/>
      <c r="B72" s="26" t="s">
        <v>2</v>
      </c>
      <c r="C72" s="27"/>
      <c r="D72" s="24">
        <f t="shared" si="10"/>
        <v>0</v>
      </c>
      <c r="E72" s="28">
        <f aca="true" t="shared" si="23" ref="E72:J74">E77</f>
        <v>0</v>
      </c>
      <c r="F72" s="28">
        <f t="shared" si="23"/>
        <v>0</v>
      </c>
      <c r="G72" s="28">
        <f t="shared" si="23"/>
        <v>0</v>
      </c>
      <c r="H72" s="28">
        <f t="shared" si="23"/>
        <v>0</v>
      </c>
      <c r="I72" s="28">
        <f t="shared" si="23"/>
        <v>0</v>
      </c>
      <c r="J72" s="28">
        <f t="shared" si="23"/>
        <v>0</v>
      </c>
      <c r="K72" s="1"/>
    </row>
    <row r="73" spans="1:11" ht="31.5" customHeight="1">
      <c r="A73" s="95"/>
      <c r="B73" s="26" t="s">
        <v>31</v>
      </c>
      <c r="C73" s="27"/>
      <c r="D73" s="24">
        <f t="shared" si="10"/>
        <v>0</v>
      </c>
      <c r="E73" s="28">
        <f t="shared" si="23"/>
        <v>0</v>
      </c>
      <c r="F73" s="28">
        <f t="shared" si="23"/>
        <v>0</v>
      </c>
      <c r="G73" s="28">
        <f t="shared" si="23"/>
        <v>0</v>
      </c>
      <c r="H73" s="28">
        <f t="shared" si="23"/>
        <v>0</v>
      </c>
      <c r="I73" s="28">
        <f t="shared" si="23"/>
        <v>0</v>
      </c>
      <c r="J73" s="28">
        <f t="shared" si="23"/>
        <v>0</v>
      </c>
      <c r="K73" s="1"/>
    </row>
    <row r="74" spans="1:11" ht="42" customHeight="1">
      <c r="A74" s="95"/>
      <c r="B74" s="26" t="s">
        <v>147</v>
      </c>
      <c r="C74" s="27"/>
      <c r="D74" s="24">
        <f t="shared" si="10"/>
        <v>9175</v>
      </c>
      <c r="E74" s="28">
        <f t="shared" si="23"/>
        <v>1703</v>
      </c>
      <c r="F74" s="28">
        <f t="shared" si="23"/>
        <v>1494.4</v>
      </c>
      <c r="G74" s="28">
        <f t="shared" si="23"/>
        <v>1494.4</v>
      </c>
      <c r="H74" s="28">
        <f t="shared" si="23"/>
        <v>1494.4</v>
      </c>
      <c r="I74" s="28">
        <f t="shared" si="23"/>
        <v>1494.4</v>
      </c>
      <c r="J74" s="28">
        <f t="shared" si="23"/>
        <v>1494.4</v>
      </c>
      <c r="K74" s="1"/>
    </row>
    <row r="75" spans="1:11" ht="21" customHeight="1">
      <c r="A75" s="96"/>
      <c r="B75" s="26" t="s">
        <v>3</v>
      </c>
      <c r="C75" s="27"/>
      <c r="D75" s="24">
        <f t="shared" si="10"/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1"/>
    </row>
    <row r="76" spans="1:11" ht="18.75" customHeight="1">
      <c r="A76" s="68" t="s">
        <v>168</v>
      </c>
      <c r="B76" s="22" t="s">
        <v>1</v>
      </c>
      <c r="C76" s="23"/>
      <c r="D76" s="24">
        <f t="shared" si="10"/>
        <v>9175</v>
      </c>
      <c r="E76" s="24">
        <f aca="true" t="shared" si="24" ref="E76:J76">SUM(E77:E80)</f>
        <v>1703</v>
      </c>
      <c r="F76" s="24">
        <f t="shared" si="24"/>
        <v>1494.4</v>
      </c>
      <c r="G76" s="24">
        <f t="shared" si="24"/>
        <v>1494.4</v>
      </c>
      <c r="H76" s="24">
        <f t="shared" si="24"/>
        <v>1494.4</v>
      </c>
      <c r="I76" s="24">
        <f t="shared" si="24"/>
        <v>1494.4</v>
      </c>
      <c r="J76" s="24">
        <f t="shared" si="24"/>
        <v>1494.4</v>
      </c>
      <c r="K76" s="25"/>
    </row>
    <row r="77" spans="1:11" ht="33" customHeight="1">
      <c r="A77" s="68"/>
      <c r="B77" s="26" t="s">
        <v>2</v>
      </c>
      <c r="C77" s="27"/>
      <c r="D77" s="24">
        <f t="shared" si="10"/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1"/>
    </row>
    <row r="78" spans="1:11" ht="32.25" customHeight="1">
      <c r="A78" s="68"/>
      <c r="B78" s="26" t="s">
        <v>31</v>
      </c>
      <c r="C78" s="27"/>
      <c r="D78" s="24">
        <f t="shared" si="10"/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1"/>
    </row>
    <row r="79" spans="1:11" ht="114.75" customHeight="1">
      <c r="A79" s="68"/>
      <c r="B79" s="26" t="s">
        <v>147</v>
      </c>
      <c r="C79" s="27" t="s">
        <v>169</v>
      </c>
      <c r="D79" s="24">
        <f t="shared" si="10"/>
        <v>9175</v>
      </c>
      <c r="E79" s="28">
        <v>1703</v>
      </c>
      <c r="F79" s="28">
        <v>1494.4</v>
      </c>
      <c r="G79" s="28">
        <v>1494.4</v>
      </c>
      <c r="H79" s="28">
        <v>1494.4</v>
      </c>
      <c r="I79" s="28">
        <v>1494.4</v>
      </c>
      <c r="J79" s="28">
        <v>1494.4</v>
      </c>
      <c r="K79" s="1"/>
    </row>
    <row r="80" spans="1:11" ht="23.25" customHeight="1">
      <c r="A80" s="68"/>
      <c r="B80" s="26" t="s">
        <v>3</v>
      </c>
      <c r="C80" s="27"/>
      <c r="D80" s="24">
        <f t="shared" si="10"/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1"/>
    </row>
    <row r="81" spans="1:11" ht="12.75">
      <c r="A81" s="6"/>
      <c r="B81" s="7"/>
      <c r="C81" s="29"/>
      <c r="D81" s="7"/>
      <c r="E81" s="7"/>
      <c r="F81" s="7"/>
      <c r="G81" s="7"/>
      <c r="H81" s="7"/>
      <c r="I81" s="7"/>
      <c r="J81" s="7"/>
      <c r="K81" s="7"/>
    </row>
  </sheetData>
  <sheetProtection/>
  <mergeCells count="20">
    <mergeCell ref="A4:K4"/>
    <mergeCell ref="A6:A7"/>
    <mergeCell ref="B6:B7"/>
    <mergeCell ref="C6:C7"/>
    <mergeCell ref="D6:J6"/>
    <mergeCell ref="K6:K7"/>
    <mergeCell ref="A8:A13"/>
    <mergeCell ref="A14:A19"/>
    <mergeCell ref="A20:A24"/>
    <mergeCell ref="A25:A30"/>
    <mergeCell ref="A31:A35"/>
    <mergeCell ref="A36:A40"/>
    <mergeCell ref="A71:A75"/>
    <mergeCell ref="A76:A80"/>
    <mergeCell ref="A41:A45"/>
    <mergeCell ref="A46:A50"/>
    <mergeCell ref="A51:A55"/>
    <mergeCell ref="A56:A60"/>
    <mergeCell ref="A61:A65"/>
    <mergeCell ref="A66:A70"/>
  </mergeCells>
  <hyperlinks>
    <hyperlink ref="K2" r:id="rId1" display="sub_1000"/>
  </hyperlinks>
  <printOptions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2"/>
  <sheetViews>
    <sheetView zoomScale="75" zoomScaleNormal="75" zoomScalePageLayoutView="0" workbookViewId="0" topLeftCell="A1">
      <selection activeCell="B21" sqref="B21:B25"/>
    </sheetView>
  </sheetViews>
  <sheetFormatPr defaultColWidth="9.125" defaultRowHeight="12.75"/>
  <cols>
    <col min="1" max="1" width="3.875" style="30" customWidth="1"/>
    <col min="2" max="2" width="22.125" style="19" customWidth="1"/>
    <col min="3" max="3" width="16.375" style="19" customWidth="1"/>
    <col min="4" max="4" width="12.00390625" style="19" customWidth="1"/>
    <col min="5" max="5" width="11.00390625" style="19" customWidth="1"/>
    <col min="6" max="6" width="11.50390625" style="19" customWidth="1"/>
    <col min="7" max="7" width="11.125" style="19" customWidth="1"/>
    <col min="8" max="8" width="10.125" style="19" customWidth="1"/>
    <col min="9" max="12" width="11.125" style="19" customWidth="1"/>
    <col min="13" max="13" width="15.375" style="19" customWidth="1"/>
    <col min="14" max="14" width="26.625" style="19" customWidth="1"/>
    <col min="15" max="17" width="9.125" style="19" customWidth="1"/>
    <col min="18" max="18" width="39.375" style="19" customWidth="1"/>
    <col min="19" max="16384" width="9.125" style="19" customWidth="1"/>
  </cols>
  <sheetData>
    <row r="1" ht="15">
      <c r="N1" s="53" t="s">
        <v>170</v>
      </c>
    </row>
    <row r="2" ht="15">
      <c r="N2" s="54" t="s">
        <v>171</v>
      </c>
    </row>
    <row r="4" spans="1:14" ht="15">
      <c r="A4" s="116" t="s">
        <v>67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">
      <c r="A5" s="31" t="s">
        <v>25</v>
      </c>
      <c r="B5" s="117" t="s">
        <v>68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5">
      <c r="A6" s="118" t="s">
        <v>26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ht="15.75" customHeight="1">
      <c r="A7" s="32"/>
    </row>
    <row r="8" spans="1:14" ht="12.75">
      <c r="A8" s="110" t="s">
        <v>12</v>
      </c>
      <c r="B8" s="113" t="s">
        <v>18</v>
      </c>
      <c r="C8" s="113" t="s">
        <v>19</v>
      </c>
      <c r="D8" s="113" t="s">
        <v>20</v>
      </c>
      <c r="E8" s="104" t="s">
        <v>29</v>
      </c>
      <c r="F8" s="113" t="s">
        <v>28</v>
      </c>
      <c r="G8" s="119" t="s">
        <v>27</v>
      </c>
      <c r="H8" s="120"/>
      <c r="I8" s="120"/>
      <c r="J8" s="120"/>
      <c r="K8" s="120"/>
      <c r="L8" s="121"/>
      <c r="M8" s="113" t="s">
        <v>21</v>
      </c>
      <c r="N8" s="113" t="s">
        <v>22</v>
      </c>
    </row>
    <row r="9" spans="1:14" ht="91.5" customHeight="1">
      <c r="A9" s="112"/>
      <c r="B9" s="113"/>
      <c r="C9" s="113"/>
      <c r="D9" s="113"/>
      <c r="E9" s="106"/>
      <c r="F9" s="113"/>
      <c r="G9" s="33" t="s">
        <v>140</v>
      </c>
      <c r="H9" s="33" t="s">
        <v>141</v>
      </c>
      <c r="I9" s="33" t="s">
        <v>142</v>
      </c>
      <c r="J9" s="33" t="s">
        <v>143</v>
      </c>
      <c r="K9" s="33" t="s">
        <v>144</v>
      </c>
      <c r="L9" s="33" t="s">
        <v>145</v>
      </c>
      <c r="M9" s="113"/>
      <c r="N9" s="113"/>
    </row>
    <row r="10" spans="1:14" ht="12.75">
      <c r="A10" s="34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</row>
    <row r="11" spans="1:14" ht="12.75">
      <c r="A11" s="114" t="s">
        <v>10</v>
      </c>
      <c r="B11" s="115" t="s">
        <v>220</v>
      </c>
      <c r="C11" s="26" t="s">
        <v>1</v>
      </c>
      <c r="D11" s="104" t="s">
        <v>205</v>
      </c>
      <c r="E11" s="35">
        <f aca="true" t="shared" si="0" ref="E11:L12">E16</f>
        <v>1842.5</v>
      </c>
      <c r="F11" s="35">
        <f>F16</f>
        <v>13100.7</v>
      </c>
      <c r="G11" s="35">
        <f t="shared" si="0"/>
        <v>574.2</v>
      </c>
      <c r="H11" s="35">
        <f t="shared" si="0"/>
        <v>2505.3</v>
      </c>
      <c r="I11" s="35">
        <f t="shared" si="0"/>
        <v>2505.3</v>
      </c>
      <c r="J11" s="35">
        <f t="shared" si="0"/>
        <v>2505.3</v>
      </c>
      <c r="K11" s="35">
        <f t="shared" si="0"/>
        <v>2505.3</v>
      </c>
      <c r="L11" s="35">
        <f t="shared" si="0"/>
        <v>2505.3</v>
      </c>
      <c r="M11" s="27"/>
      <c r="N11" s="27"/>
    </row>
    <row r="12" spans="1:14" ht="69.75">
      <c r="A12" s="114"/>
      <c r="B12" s="115"/>
      <c r="C12" s="36" t="s">
        <v>30</v>
      </c>
      <c r="D12" s="105"/>
      <c r="E12" s="37">
        <f t="shared" si="0"/>
        <v>1842.5</v>
      </c>
      <c r="F12" s="37">
        <f t="shared" si="0"/>
        <v>13100.7</v>
      </c>
      <c r="G12" s="37">
        <f t="shared" si="0"/>
        <v>574.2</v>
      </c>
      <c r="H12" s="37">
        <f t="shared" si="0"/>
        <v>2505.3</v>
      </c>
      <c r="I12" s="37">
        <f t="shared" si="0"/>
        <v>2505.3</v>
      </c>
      <c r="J12" s="37">
        <f t="shared" si="0"/>
        <v>2505.3</v>
      </c>
      <c r="K12" s="37">
        <f t="shared" si="0"/>
        <v>2505.3</v>
      </c>
      <c r="L12" s="37">
        <f t="shared" si="0"/>
        <v>2505.3</v>
      </c>
      <c r="M12" s="104" t="s">
        <v>173</v>
      </c>
      <c r="N12" s="27" t="s">
        <v>174</v>
      </c>
    </row>
    <row r="13" spans="1:14" ht="42">
      <c r="A13" s="114"/>
      <c r="B13" s="115"/>
      <c r="C13" s="36" t="s">
        <v>2</v>
      </c>
      <c r="D13" s="105"/>
      <c r="E13" s="27"/>
      <c r="F13" s="38"/>
      <c r="G13" s="38"/>
      <c r="H13" s="38"/>
      <c r="I13" s="38"/>
      <c r="J13" s="38"/>
      <c r="K13" s="38"/>
      <c r="L13" s="38"/>
      <c r="M13" s="105"/>
      <c r="N13" s="27"/>
    </row>
    <row r="14" spans="1:14" ht="58.5" customHeight="1">
      <c r="A14" s="114"/>
      <c r="B14" s="115"/>
      <c r="C14" s="36" t="s">
        <v>31</v>
      </c>
      <c r="D14" s="105"/>
      <c r="E14" s="27"/>
      <c r="F14" s="38"/>
      <c r="G14" s="38"/>
      <c r="H14" s="38"/>
      <c r="I14" s="38"/>
      <c r="J14" s="38"/>
      <c r="K14" s="38"/>
      <c r="L14" s="38"/>
      <c r="M14" s="105"/>
      <c r="N14" s="27"/>
    </row>
    <row r="15" spans="1:14" ht="27.75">
      <c r="A15" s="114"/>
      <c r="B15" s="115"/>
      <c r="C15" s="36" t="s">
        <v>148</v>
      </c>
      <c r="D15" s="106"/>
      <c r="E15" s="27"/>
      <c r="F15" s="38"/>
      <c r="G15" s="38"/>
      <c r="H15" s="38"/>
      <c r="I15" s="38"/>
      <c r="J15" s="38"/>
      <c r="K15" s="38"/>
      <c r="L15" s="38"/>
      <c r="M15" s="106"/>
      <c r="N15" s="27"/>
    </row>
    <row r="16" spans="1:14" s="42" customFormat="1" ht="12.75">
      <c r="A16" s="39" t="s">
        <v>23</v>
      </c>
      <c r="B16" s="104" t="s">
        <v>175</v>
      </c>
      <c r="C16" s="40" t="s">
        <v>1</v>
      </c>
      <c r="D16" s="104" t="s">
        <v>205</v>
      </c>
      <c r="E16" s="35">
        <f>E17+E18+E19+E20</f>
        <v>1842.5</v>
      </c>
      <c r="F16" s="35">
        <f>G16+H16+I16+J16+K16+L16</f>
        <v>13100.7</v>
      </c>
      <c r="G16" s="35">
        <f aca="true" t="shared" si="1" ref="G16:L16">G17+G18+G19+G20</f>
        <v>574.2</v>
      </c>
      <c r="H16" s="35">
        <f t="shared" si="1"/>
        <v>2505.3</v>
      </c>
      <c r="I16" s="35">
        <f t="shared" si="1"/>
        <v>2505.3</v>
      </c>
      <c r="J16" s="35">
        <f t="shared" si="1"/>
        <v>2505.3</v>
      </c>
      <c r="K16" s="35">
        <f t="shared" si="1"/>
        <v>2505.3</v>
      </c>
      <c r="L16" s="35">
        <f t="shared" si="1"/>
        <v>2505.3</v>
      </c>
      <c r="M16" s="41"/>
      <c r="N16" s="41"/>
    </row>
    <row r="17" spans="1:14" ht="69.75">
      <c r="A17" s="110"/>
      <c r="B17" s="105"/>
      <c r="C17" s="36" t="s">
        <v>30</v>
      </c>
      <c r="D17" s="105"/>
      <c r="E17" s="37">
        <v>1842.5</v>
      </c>
      <c r="F17" s="35">
        <f>G17+H17+I17+J17+K17+L17</f>
        <v>13100.7</v>
      </c>
      <c r="G17" s="37">
        <v>574.2</v>
      </c>
      <c r="H17" s="37">
        <v>2505.3</v>
      </c>
      <c r="I17" s="37">
        <v>2505.3</v>
      </c>
      <c r="J17" s="37">
        <v>2505.3</v>
      </c>
      <c r="K17" s="37">
        <v>2505.3</v>
      </c>
      <c r="L17" s="37">
        <v>2505.3</v>
      </c>
      <c r="M17" s="104" t="s">
        <v>173</v>
      </c>
      <c r="N17" s="27" t="s">
        <v>174</v>
      </c>
    </row>
    <row r="18" spans="1:14" ht="42">
      <c r="A18" s="111"/>
      <c r="B18" s="105"/>
      <c r="C18" s="36" t="s">
        <v>2</v>
      </c>
      <c r="D18" s="105"/>
      <c r="E18" s="27"/>
      <c r="F18" s="38"/>
      <c r="G18" s="38"/>
      <c r="H18" s="38"/>
      <c r="I18" s="38"/>
      <c r="J18" s="38"/>
      <c r="K18" s="38"/>
      <c r="L18" s="38"/>
      <c r="M18" s="105"/>
      <c r="N18" s="27"/>
    </row>
    <row r="19" spans="1:14" ht="55.5">
      <c r="A19" s="111"/>
      <c r="B19" s="105"/>
      <c r="C19" s="36" t="s">
        <v>31</v>
      </c>
      <c r="D19" s="105"/>
      <c r="E19" s="27"/>
      <c r="F19" s="38"/>
      <c r="G19" s="38"/>
      <c r="H19" s="38"/>
      <c r="I19" s="38"/>
      <c r="J19" s="38"/>
      <c r="K19" s="38"/>
      <c r="L19" s="38"/>
      <c r="M19" s="105"/>
      <c r="N19" s="27"/>
    </row>
    <row r="20" spans="1:14" ht="27.75">
      <c r="A20" s="112"/>
      <c r="B20" s="106"/>
      <c r="C20" s="36" t="s">
        <v>148</v>
      </c>
      <c r="D20" s="106"/>
      <c r="E20" s="27"/>
      <c r="F20" s="38"/>
      <c r="G20" s="38"/>
      <c r="H20" s="38"/>
      <c r="I20" s="38"/>
      <c r="J20" s="38"/>
      <c r="K20" s="38"/>
      <c r="L20" s="38"/>
      <c r="M20" s="106"/>
      <c r="N20" s="27"/>
    </row>
    <row r="21" spans="1:14" ht="12.75">
      <c r="A21" s="114" t="s">
        <v>11</v>
      </c>
      <c r="B21" s="115" t="s">
        <v>227</v>
      </c>
      <c r="C21" s="26" t="s">
        <v>1</v>
      </c>
      <c r="D21" s="104" t="s">
        <v>205</v>
      </c>
      <c r="E21" s="35">
        <f>E22+E23+E24+E25</f>
        <v>143691.84</v>
      </c>
      <c r="F21" s="35">
        <f aca="true" t="shared" si="2" ref="F21:F27">G21+H21+I21+J21+K21+L21</f>
        <v>816954.2</v>
      </c>
      <c r="G21" s="35">
        <f aca="true" t="shared" si="3" ref="G21:L21">G22+G23+G24+G25</f>
        <v>145261.3</v>
      </c>
      <c r="H21" s="35">
        <f t="shared" si="3"/>
        <v>145027.1</v>
      </c>
      <c r="I21" s="35">
        <f t="shared" si="3"/>
        <v>141198.2</v>
      </c>
      <c r="J21" s="35">
        <f t="shared" si="3"/>
        <v>128489.2</v>
      </c>
      <c r="K21" s="35">
        <f t="shared" si="3"/>
        <v>128489.2</v>
      </c>
      <c r="L21" s="35">
        <f t="shared" si="3"/>
        <v>128489.2</v>
      </c>
      <c r="M21" s="27"/>
      <c r="N21" s="27"/>
    </row>
    <row r="22" spans="1:14" ht="69.75">
      <c r="A22" s="114"/>
      <c r="B22" s="115"/>
      <c r="C22" s="36" t="s">
        <v>30</v>
      </c>
      <c r="D22" s="105"/>
      <c r="E22" s="37">
        <f>E27+E82</f>
        <v>125958.09999999999</v>
      </c>
      <c r="F22" s="35">
        <f t="shared" si="2"/>
        <v>770196.7999999999</v>
      </c>
      <c r="G22" s="37">
        <f aca="true" t="shared" si="4" ref="G22:L22">G27+G82</f>
        <v>127830.8</v>
      </c>
      <c r="H22" s="37">
        <f t="shared" si="4"/>
        <v>128409.2</v>
      </c>
      <c r="I22" s="37">
        <f t="shared" si="4"/>
        <v>128489.2</v>
      </c>
      <c r="J22" s="37">
        <f t="shared" si="4"/>
        <v>128489.2</v>
      </c>
      <c r="K22" s="37">
        <f t="shared" si="4"/>
        <v>128489.2</v>
      </c>
      <c r="L22" s="37">
        <f t="shared" si="4"/>
        <v>128489.2</v>
      </c>
      <c r="M22" s="104" t="s">
        <v>173</v>
      </c>
      <c r="N22" s="27" t="s">
        <v>174</v>
      </c>
    </row>
    <row r="23" spans="1:14" ht="42">
      <c r="A23" s="114"/>
      <c r="B23" s="115"/>
      <c r="C23" s="36" t="s">
        <v>2</v>
      </c>
      <c r="D23" s="105"/>
      <c r="E23" s="37">
        <f>E38</f>
        <v>5376.4</v>
      </c>
      <c r="F23" s="35">
        <f t="shared" si="2"/>
        <v>8817.5</v>
      </c>
      <c r="G23" s="37">
        <f aca="true" t="shared" si="5" ref="G23:L23">G38</f>
        <v>4840</v>
      </c>
      <c r="H23" s="37">
        <f t="shared" si="5"/>
        <v>3977.5</v>
      </c>
      <c r="I23" s="37">
        <f t="shared" si="5"/>
        <v>0</v>
      </c>
      <c r="J23" s="37">
        <f t="shared" si="5"/>
        <v>0</v>
      </c>
      <c r="K23" s="37">
        <f t="shared" si="5"/>
        <v>0</v>
      </c>
      <c r="L23" s="37">
        <f t="shared" si="5"/>
        <v>0</v>
      </c>
      <c r="M23" s="105"/>
      <c r="N23" s="27"/>
    </row>
    <row r="24" spans="1:14" ht="55.5">
      <c r="A24" s="114"/>
      <c r="B24" s="115"/>
      <c r="C24" s="36" t="s">
        <v>31</v>
      </c>
      <c r="D24" s="105"/>
      <c r="E24" s="37">
        <f>E44+E49+E54+E59+E64+E69+E74+E79</f>
        <v>10726.439999999999</v>
      </c>
      <c r="F24" s="35">
        <f t="shared" si="2"/>
        <v>32778.899999999994</v>
      </c>
      <c r="G24" s="37">
        <f aca="true" t="shared" si="6" ref="G24:L24">G44+G49+G54+G59+G64+G69+G74+G79</f>
        <v>10926.3</v>
      </c>
      <c r="H24" s="37">
        <f t="shared" si="6"/>
        <v>10926.3</v>
      </c>
      <c r="I24" s="37">
        <f t="shared" si="6"/>
        <v>10926.3</v>
      </c>
      <c r="J24" s="37">
        <f t="shared" si="6"/>
        <v>0</v>
      </c>
      <c r="K24" s="37">
        <f t="shared" si="6"/>
        <v>0</v>
      </c>
      <c r="L24" s="37">
        <f t="shared" si="6"/>
        <v>0</v>
      </c>
      <c r="M24" s="105"/>
      <c r="N24" s="27"/>
    </row>
    <row r="25" spans="1:14" ht="27.75">
      <c r="A25" s="114"/>
      <c r="B25" s="115"/>
      <c r="C25" s="36" t="s">
        <v>148</v>
      </c>
      <c r="D25" s="106"/>
      <c r="E25" s="37">
        <f>E35</f>
        <v>1630.9</v>
      </c>
      <c r="F25" s="35">
        <f t="shared" si="2"/>
        <v>5161</v>
      </c>
      <c r="G25" s="37">
        <f aca="true" t="shared" si="7" ref="G25:L25">G35</f>
        <v>1664.2</v>
      </c>
      <c r="H25" s="37">
        <f t="shared" si="7"/>
        <v>1714.1</v>
      </c>
      <c r="I25" s="37">
        <f t="shared" si="7"/>
        <v>1782.7</v>
      </c>
      <c r="J25" s="37">
        <f t="shared" si="7"/>
        <v>0</v>
      </c>
      <c r="K25" s="37">
        <f t="shared" si="7"/>
        <v>0</v>
      </c>
      <c r="L25" s="37">
        <f t="shared" si="7"/>
        <v>0</v>
      </c>
      <c r="M25" s="106"/>
      <c r="N25" s="27"/>
    </row>
    <row r="26" spans="1:14" ht="12.75">
      <c r="A26" s="34" t="s">
        <v>71</v>
      </c>
      <c r="B26" s="104" t="s">
        <v>176</v>
      </c>
      <c r="C26" s="26" t="s">
        <v>1</v>
      </c>
      <c r="D26" s="104" t="s">
        <v>205</v>
      </c>
      <c r="E26" s="35">
        <f>E27</f>
        <v>125673.7</v>
      </c>
      <c r="F26" s="35">
        <f t="shared" si="2"/>
        <v>768413</v>
      </c>
      <c r="G26" s="35">
        <f aca="true" t="shared" si="8" ref="G26:L26">G27+G28+G29+G30</f>
        <v>127533.5</v>
      </c>
      <c r="H26" s="35">
        <f t="shared" si="8"/>
        <v>128111.9</v>
      </c>
      <c r="I26" s="35">
        <f t="shared" si="8"/>
        <v>128191.9</v>
      </c>
      <c r="J26" s="35">
        <f t="shared" si="8"/>
        <v>128191.9</v>
      </c>
      <c r="K26" s="35">
        <f t="shared" si="8"/>
        <v>128191.9</v>
      </c>
      <c r="L26" s="35">
        <f t="shared" si="8"/>
        <v>128191.9</v>
      </c>
      <c r="M26" s="27"/>
      <c r="N26" s="27"/>
    </row>
    <row r="27" spans="1:14" ht="69.75">
      <c r="A27" s="110"/>
      <c r="B27" s="105"/>
      <c r="C27" s="36" t="s">
        <v>30</v>
      </c>
      <c r="D27" s="105"/>
      <c r="E27" s="37">
        <v>125673.7</v>
      </c>
      <c r="F27" s="37">
        <f t="shared" si="2"/>
        <v>768413</v>
      </c>
      <c r="G27" s="37">
        <v>127533.5</v>
      </c>
      <c r="H27" s="37">
        <v>128111.9</v>
      </c>
      <c r="I27" s="37">
        <v>128191.9</v>
      </c>
      <c r="J27" s="37">
        <v>128191.9</v>
      </c>
      <c r="K27" s="37">
        <v>128191.9</v>
      </c>
      <c r="L27" s="37">
        <v>128191.9</v>
      </c>
      <c r="M27" s="104" t="s">
        <v>173</v>
      </c>
      <c r="N27" s="27" t="s">
        <v>174</v>
      </c>
    </row>
    <row r="28" spans="1:14" ht="42">
      <c r="A28" s="111"/>
      <c r="B28" s="105"/>
      <c r="C28" s="36" t="s">
        <v>2</v>
      </c>
      <c r="D28" s="105"/>
      <c r="E28" s="27"/>
      <c r="F28" s="38"/>
      <c r="G28" s="38"/>
      <c r="H28" s="38"/>
      <c r="I28" s="38"/>
      <c r="J28" s="38"/>
      <c r="K28" s="38"/>
      <c r="L28" s="38"/>
      <c r="M28" s="105"/>
      <c r="N28" s="27"/>
    </row>
    <row r="29" spans="1:14" ht="55.5">
      <c r="A29" s="111"/>
      <c r="B29" s="105"/>
      <c r="C29" s="36" t="s">
        <v>31</v>
      </c>
      <c r="D29" s="105"/>
      <c r="E29" s="27"/>
      <c r="F29" s="38"/>
      <c r="G29" s="38"/>
      <c r="H29" s="38"/>
      <c r="I29" s="38"/>
      <c r="J29" s="38"/>
      <c r="K29" s="38"/>
      <c r="L29" s="38"/>
      <c r="M29" s="105"/>
      <c r="N29" s="27"/>
    </row>
    <row r="30" spans="1:14" ht="27.75">
      <c r="A30" s="112"/>
      <c r="B30" s="106"/>
      <c r="C30" s="36" t="s">
        <v>148</v>
      </c>
      <c r="D30" s="106"/>
      <c r="E30" s="27"/>
      <c r="F30" s="38"/>
      <c r="G30" s="38"/>
      <c r="H30" s="38"/>
      <c r="I30" s="38"/>
      <c r="J30" s="38"/>
      <c r="K30" s="38"/>
      <c r="L30" s="38"/>
      <c r="M30" s="106"/>
      <c r="N30" s="27"/>
    </row>
    <row r="31" spans="1:14" ht="12.75">
      <c r="A31" s="34" t="s">
        <v>72</v>
      </c>
      <c r="B31" s="104" t="s">
        <v>177</v>
      </c>
      <c r="C31" s="26" t="s">
        <v>1</v>
      </c>
      <c r="D31" s="104" t="s">
        <v>205</v>
      </c>
      <c r="E31" s="35">
        <f>E32+E33+E34+E35</f>
        <v>1630.9</v>
      </c>
      <c r="F31" s="37">
        <f>G31+H31+I31</f>
        <v>5161</v>
      </c>
      <c r="G31" s="35">
        <f aca="true" t="shared" si="9" ref="G31:L31">G32+G33+G34+G35</f>
        <v>1664.2</v>
      </c>
      <c r="H31" s="35">
        <f t="shared" si="9"/>
        <v>1714.1</v>
      </c>
      <c r="I31" s="35">
        <f t="shared" si="9"/>
        <v>1782.7</v>
      </c>
      <c r="J31" s="35">
        <f t="shared" si="9"/>
        <v>0</v>
      </c>
      <c r="K31" s="35">
        <f t="shared" si="9"/>
        <v>0</v>
      </c>
      <c r="L31" s="35">
        <f t="shared" si="9"/>
        <v>0</v>
      </c>
      <c r="M31" s="27"/>
      <c r="N31" s="27"/>
    </row>
    <row r="32" spans="1:14" ht="69.75">
      <c r="A32" s="110"/>
      <c r="B32" s="105"/>
      <c r="C32" s="36" t="s">
        <v>30</v>
      </c>
      <c r="D32" s="105"/>
      <c r="E32" s="27"/>
      <c r="F32" s="37"/>
      <c r="G32" s="37"/>
      <c r="H32" s="37"/>
      <c r="I32" s="37"/>
      <c r="J32" s="37"/>
      <c r="K32" s="37"/>
      <c r="L32" s="37"/>
      <c r="M32" s="104" t="s">
        <v>173</v>
      </c>
      <c r="N32" s="27" t="s">
        <v>174</v>
      </c>
    </row>
    <row r="33" spans="1:14" ht="42">
      <c r="A33" s="111"/>
      <c r="B33" s="105"/>
      <c r="C33" s="36" t="s">
        <v>2</v>
      </c>
      <c r="D33" s="105"/>
      <c r="E33" s="27"/>
      <c r="F33" s="38"/>
      <c r="G33" s="38"/>
      <c r="H33" s="38"/>
      <c r="I33" s="38"/>
      <c r="J33" s="38"/>
      <c r="K33" s="38"/>
      <c r="L33" s="38"/>
      <c r="M33" s="105"/>
      <c r="N33" s="27"/>
    </row>
    <row r="34" spans="1:14" ht="55.5">
      <c r="A34" s="111"/>
      <c r="B34" s="105"/>
      <c r="C34" s="36" t="s">
        <v>31</v>
      </c>
      <c r="D34" s="105"/>
      <c r="E34" s="27"/>
      <c r="F34" s="38"/>
      <c r="G34" s="38"/>
      <c r="H34" s="38"/>
      <c r="I34" s="38"/>
      <c r="J34" s="38"/>
      <c r="K34" s="38"/>
      <c r="L34" s="38"/>
      <c r="M34" s="105"/>
      <c r="N34" s="27"/>
    </row>
    <row r="35" spans="1:14" ht="27.75">
      <c r="A35" s="112"/>
      <c r="B35" s="106"/>
      <c r="C35" s="36" t="s">
        <v>148</v>
      </c>
      <c r="D35" s="106"/>
      <c r="E35" s="33">
        <v>1630.9</v>
      </c>
      <c r="F35" s="37">
        <f>G35+H35+I35</f>
        <v>5161</v>
      </c>
      <c r="G35" s="37">
        <v>1664.2</v>
      </c>
      <c r="H35" s="37">
        <v>1714.1</v>
      </c>
      <c r="I35" s="37">
        <v>1782.7</v>
      </c>
      <c r="J35" s="37">
        <v>0</v>
      </c>
      <c r="K35" s="37">
        <v>0</v>
      </c>
      <c r="L35" s="37">
        <v>0</v>
      </c>
      <c r="M35" s="106"/>
      <c r="N35" s="27"/>
    </row>
    <row r="36" spans="1:14" ht="12.75">
      <c r="A36" s="34" t="s">
        <v>56</v>
      </c>
      <c r="B36" s="104" t="s">
        <v>178</v>
      </c>
      <c r="C36" s="26" t="s">
        <v>1</v>
      </c>
      <c r="D36" s="104" t="s">
        <v>205</v>
      </c>
      <c r="E36" s="35">
        <f>E37+E38+E39+E40</f>
        <v>5376.4</v>
      </c>
      <c r="F36" s="35">
        <f>G36+H36+I36</f>
        <v>8817.5</v>
      </c>
      <c r="G36" s="35">
        <f aca="true" t="shared" si="10" ref="G36:L36">G37+G38+G39+G40</f>
        <v>4840</v>
      </c>
      <c r="H36" s="35">
        <f t="shared" si="10"/>
        <v>3977.5</v>
      </c>
      <c r="I36" s="35">
        <f t="shared" si="10"/>
        <v>0</v>
      </c>
      <c r="J36" s="35">
        <f t="shared" si="10"/>
        <v>0</v>
      </c>
      <c r="K36" s="35">
        <f t="shared" si="10"/>
        <v>0</v>
      </c>
      <c r="L36" s="35">
        <f t="shared" si="10"/>
        <v>0</v>
      </c>
      <c r="M36" s="27"/>
      <c r="N36" s="27"/>
    </row>
    <row r="37" spans="1:14" ht="69.75">
      <c r="A37" s="110"/>
      <c r="B37" s="105"/>
      <c r="C37" s="36" t="s">
        <v>30</v>
      </c>
      <c r="D37" s="105"/>
      <c r="E37" s="27"/>
      <c r="F37" s="35"/>
      <c r="G37" s="37"/>
      <c r="H37" s="37"/>
      <c r="I37" s="37"/>
      <c r="J37" s="37"/>
      <c r="K37" s="37"/>
      <c r="L37" s="37"/>
      <c r="M37" s="104" t="s">
        <v>173</v>
      </c>
      <c r="N37" s="27" t="s">
        <v>179</v>
      </c>
    </row>
    <row r="38" spans="1:14" ht="42">
      <c r="A38" s="111"/>
      <c r="B38" s="105"/>
      <c r="C38" s="36" t="s">
        <v>2</v>
      </c>
      <c r="D38" s="105"/>
      <c r="E38" s="33">
        <v>5376.4</v>
      </c>
      <c r="F38" s="37">
        <f>G38+H38+I38</f>
        <v>8817.5</v>
      </c>
      <c r="G38" s="37">
        <v>4840</v>
      </c>
      <c r="H38" s="37">
        <v>3977.5</v>
      </c>
      <c r="I38" s="37">
        <v>0</v>
      </c>
      <c r="J38" s="37">
        <v>0</v>
      </c>
      <c r="K38" s="37">
        <v>0</v>
      </c>
      <c r="L38" s="37">
        <v>0</v>
      </c>
      <c r="M38" s="105"/>
      <c r="N38" s="27"/>
    </row>
    <row r="39" spans="1:14" ht="55.5">
      <c r="A39" s="111"/>
      <c r="B39" s="105"/>
      <c r="C39" s="36" t="s">
        <v>31</v>
      </c>
      <c r="D39" s="105"/>
      <c r="E39" s="27"/>
      <c r="F39" s="37"/>
      <c r="G39" s="37"/>
      <c r="H39" s="37"/>
      <c r="I39" s="37"/>
      <c r="J39" s="37"/>
      <c r="K39" s="37"/>
      <c r="L39" s="37"/>
      <c r="M39" s="105"/>
      <c r="N39" s="27"/>
    </row>
    <row r="40" spans="1:14" ht="27.75">
      <c r="A40" s="112"/>
      <c r="B40" s="106"/>
      <c r="C40" s="36" t="s">
        <v>148</v>
      </c>
      <c r="D40" s="106"/>
      <c r="E40" s="27"/>
      <c r="F40" s="37"/>
      <c r="G40" s="37"/>
      <c r="H40" s="37"/>
      <c r="I40" s="37"/>
      <c r="J40" s="37"/>
      <c r="K40" s="37"/>
      <c r="L40" s="37"/>
      <c r="M40" s="106"/>
      <c r="N40" s="27"/>
    </row>
    <row r="41" spans="1:14" ht="12.75">
      <c r="A41" s="34" t="s">
        <v>55</v>
      </c>
      <c r="B41" s="124" t="s">
        <v>180</v>
      </c>
      <c r="C41" s="26" t="s">
        <v>1</v>
      </c>
      <c r="D41" s="104" t="s">
        <v>205</v>
      </c>
      <c r="E41" s="35">
        <f>E42+E43+E44+E45</f>
        <v>15.8</v>
      </c>
      <c r="F41" s="35">
        <f>G41+H41+I41</f>
        <v>47.099999999999994</v>
      </c>
      <c r="G41" s="35">
        <f aca="true" t="shared" si="11" ref="G41:L41">G42+G43+G44+G45</f>
        <v>15.7</v>
      </c>
      <c r="H41" s="35">
        <f t="shared" si="11"/>
        <v>15.7</v>
      </c>
      <c r="I41" s="35">
        <f t="shared" si="11"/>
        <v>15.7</v>
      </c>
      <c r="J41" s="35">
        <f t="shared" si="11"/>
        <v>0</v>
      </c>
      <c r="K41" s="35">
        <f t="shared" si="11"/>
        <v>0</v>
      </c>
      <c r="L41" s="35">
        <f t="shared" si="11"/>
        <v>0</v>
      </c>
      <c r="M41" s="27"/>
      <c r="N41" s="27"/>
    </row>
    <row r="42" spans="1:14" ht="69.75">
      <c r="A42" s="110"/>
      <c r="B42" s="125"/>
      <c r="C42" s="36" t="s">
        <v>30</v>
      </c>
      <c r="D42" s="105"/>
      <c r="E42" s="27"/>
      <c r="F42" s="37"/>
      <c r="G42" s="37"/>
      <c r="H42" s="37"/>
      <c r="I42" s="37"/>
      <c r="J42" s="37"/>
      <c r="K42" s="37"/>
      <c r="L42" s="37"/>
      <c r="M42" s="104" t="s">
        <v>173</v>
      </c>
      <c r="N42" s="27" t="s">
        <v>179</v>
      </c>
    </row>
    <row r="43" spans="1:14" ht="45.75" customHeight="1">
      <c r="A43" s="111"/>
      <c r="B43" s="125"/>
      <c r="C43" s="36" t="s">
        <v>2</v>
      </c>
      <c r="D43" s="105"/>
      <c r="E43" s="27"/>
      <c r="F43" s="37"/>
      <c r="G43" s="37"/>
      <c r="H43" s="37"/>
      <c r="I43" s="37"/>
      <c r="J43" s="37"/>
      <c r="K43" s="37"/>
      <c r="L43" s="37"/>
      <c r="M43" s="105"/>
      <c r="N43" s="27"/>
    </row>
    <row r="44" spans="1:14" ht="55.5">
      <c r="A44" s="111"/>
      <c r="B44" s="125"/>
      <c r="C44" s="36" t="s">
        <v>31</v>
      </c>
      <c r="D44" s="105"/>
      <c r="E44" s="33">
        <v>15.8</v>
      </c>
      <c r="F44" s="37">
        <f>G44+H44+I44</f>
        <v>47.099999999999994</v>
      </c>
      <c r="G44" s="37">
        <v>15.7</v>
      </c>
      <c r="H44" s="37">
        <v>15.7</v>
      </c>
      <c r="I44" s="37">
        <v>15.7</v>
      </c>
      <c r="J44" s="37">
        <v>0</v>
      </c>
      <c r="K44" s="37">
        <v>0</v>
      </c>
      <c r="L44" s="37">
        <v>0</v>
      </c>
      <c r="M44" s="105"/>
      <c r="N44" s="27"/>
    </row>
    <row r="45" spans="1:14" ht="27.75">
      <c r="A45" s="112"/>
      <c r="B45" s="126"/>
      <c r="C45" s="36" t="s">
        <v>148</v>
      </c>
      <c r="D45" s="106"/>
      <c r="E45" s="27"/>
      <c r="F45" s="37"/>
      <c r="G45" s="37"/>
      <c r="H45" s="37"/>
      <c r="I45" s="37"/>
      <c r="J45" s="37"/>
      <c r="K45" s="37"/>
      <c r="L45" s="37"/>
      <c r="M45" s="106"/>
      <c r="N45" s="27"/>
    </row>
    <row r="46" spans="1:14" ht="12.75">
      <c r="A46" s="114" t="s">
        <v>57</v>
      </c>
      <c r="B46" s="123" t="s">
        <v>181</v>
      </c>
      <c r="C46" s="26" t="s">
        <v>1</v>
      </c>
      <c r="D46" s="104" t="s">
        <v>205</v>
      </c>
      <c r="E46" s="35">
        <f>E47+E48+E49+E50</f>
        <v>1007.93</v>
      </c>
      <c r="F46" s="35">
        <f>G46+H46+I46</f>
        <v>3144.8999999999996</v>
      </c>
      <c r="G46" s="35">
        <f aca="true" t="shared" si="12" ref="G46:L46">G47+G48+G49+G50</f>
        <v>1048.3</v>
      </c>
      <c r="H46" s="35">
        <f t="shared" si="12"/>
        <v>1048.3</v>
      </c>
      <c r="I46" s="35">
        <f t="shared" si="12"/>
        <v>1048.3</v>
      </c>
      <c r="J46" s="35">
        <f t="shared" si="12"/>
        <v>0</v>
      </c>
      <c r="K46" s="35">
        <f t="shared" si="12"/>
        <v>0</v>
      </c>
      <c r="L46" s="35">
        <f t="shared" si="12"/>
        <v>0</v>
      </c>
      <c r="M46" s="27"/>
      <c r="N46" s="27"/>
    </row>
    <row r="47" spans="1:14" ht="69.75">
      <c r="A47" s="114"/>
      <c r="B47" s="123"/>
      <c r="C47" s="36" t="s">
        <v>30</v>
      </c>
      <c r="D47" s="105"/>
      <c r="E47" s="27"/>
      <c r="F47" s="37"/>
      <c r="G47" s="37"/>
      <c r="H47" s="37"/>
      <c r="I47" s="37"/>
      <c r="J47" s="37"/>
      <c r="K47" s="37"/>
      <c r="L47" s="37"/>
      <c r="M47" s="104" t="s">
        <v>173</v>
      </c>
      <c r="N47" s="27" t="s">
        <v>179</v>
      </c>
    </row>
    <row r="48" spans="1:14" ht="42">
      <c r="A48" s="114"/>
      <c r="B48" s="123"/>
      <c r="C48" s="36" t="s">
        <v>2</v>
      </c>
      <c r="D48" s="105"/>
      <c r="E48" s="27"/>
      <c r="F48" s="37"/>
      <c r="G48" s="37"/>
      <c r="H48" s="37"/>
      <c r="I48" s="37"/>
      <c r="J48" s="37"/>
      <c r="K48" s="37"/>
      <c r="L48" s="37"/>
      <c r="M48" s="105"/>
      <c r="N48" s="27"/>
    </row>
    <row r="49" spans="1:14" ht="55.5">
      <c r="A49" s="114"/>
      <c r="B49" s="123"/>
      <c r="C49" s="36" t="s">
        <v>31</v>
      </c>
      <c r="D49" s="105"/>
      <c r="E49" s="33">
        <v>1007.93</v>
      </c>
      <c r="F49" s="37">
        <f>G49+H49+I49</f>
        <v>3144.8999999999996</v>
      </c>
      <c r="G49" s="37">
        <v>1048.3</v>
      </c>
      <c r="H49" s="37">
        <v>1048.3</v>
      </c>
      <c r="I49" s="37">
        <v>1048.3</v>
      </c>
      <c r="J49" s="37">
        <v>0</v>
      </c>
      <c r="K49" s="37">
        <v>0</v>
      </c>
      <c r="L49" s="37">
        <v>0</v>
      </c>
      <c r="M49" s="105"/>
      <c r="N49" s="27"/>
    </row>
    <row r="50" spans="1:14" ht="27.75">
      <c r="A50" s="114"/>
      <c r="B50" s="123"/>
      <c r="C50" s="36" t="s">
        <v>148</v>
      </c>
      <c r="D50" s="106"/>
      <c r="E50" s="27"/>
      <c r="F50" s="37"/>
      <c r="G50" s="37"/>
      <c r="H50" s="37"/>
      <c r="I50" s="37"/>
      <c r="J50" s="37"/>
      <c r="K50" s="37"/>
      <c r="L50" s="37"/>
      <c r="M50" s="106"/>
      <c r="N50" s="27"/>
    </row>
    <row r="51" spans="1:14" ht="12.75">
      <c r="A51" s="114" t="s">
        <v>58</v>
      </c>
      <c r="B51" s="123" t="s">
        <v>182</v>
      </c>
      <c r="C51" s="26" t="s">
        <v>1</v>
      </c>
      <c r="D51" s="104" t="s">
        <v>205</v>
      </c>
      <c r="E51" s="35">
        <f>E52+E53+E54+E55</f>
        <v>1953.78</v>
      </c>
      <c r="F51" s="35">
        <f>G51+H51+I51</f>
        <v>6086.700000000001</v>
      </c>
      <c r="G51" s="35">
        <f aca="true" t="shared" si="13" ref="G51:L51">G52+G53+G54+G55</f>
        <v>2028.9</v>
      </c>
      <c r="H51" s="35">
        <f t="shared" si="13"/>
        <v>2028.9</v>
      </c>
      <c r="I51" s="35">
        <f t="shared" si="13"/>
        <v>2028.9</v>
      </c>
      <c r="J51" s="35">
        <f t="shared" si="13"/>
        <v>0</v>
      </c>
      <c r="K51" s="35">
        <f t="shared" si="13"/>
        <v>0</v>
      </c>
      <c r="L51" s="35">
        <f t="shared" si="13"/>
        <v>0</v>
      </c>
      <c r="M51" s="27"/>
      <c r="N51" s="27"/>
    </row>
    <row r="52" spans="1:14" ht="69.75">
      <c r="A52" s="114"/>
      <c r="B52" s="123"/>
      <c r="C52" s="36" t="s">
        <v>30</v>
      </c>
      <c r="D52" s="105"/>
      <c r="E52" s="27"/>
      <c r="F52" s="37"/>
      <c r="G52" s="37"/>
      <c r="H52" s="37"/>
      <c r="I52" s="37"/>
      <c r="J52" s="37"/>
      <c r="K52" s="37"/>
      <c r="L52" s="37"/>
      <c r="M52" s="104" t="s">
        <v>173</v>
      </c>
      <c r="N52" s="27" t="s">
        <v>179</v>
      </c>
    </row>
    <row r="53" spans="1:14" ht="42">
      <c r="A53" s="114"/>
      <c r="B53" s="123"/>
      <c r="C53" s="36" t="s">
        <v>2</v>
      </c>
      <c r="D53" s="105"/>
      <c r="E53" s="27"/>
      <c r="F53" s="37"/>
      <c r="G53" s="37"/>
      <c r="H53" s="37"/>
      <c r="I53" s="37"/>
      <c r="J53" s="37"/>
      <c r="K53" s="37"/>
      <c r="L53" s="37"/>
      <c r="M53" s="105"/>
      <c r="N53" s="27"/>
    </row>
    <row r="54" spans="1:14" ht="55.5">
      <c r="A54" s="114"/>
      <c r="B54" s="123"/>
      <c r="C54" s="36" t="s">
        <v>31</v>
      </c>
      <c r="D54" s="105"/>
      <c r="E54" s="33">
        <v>1953.78</v>
      </c>
      <c r="F54" s="37">
        <f>G54+H54+I54</f>
        <v>6086.700000000001</v>
      </c>
      <c r="G54" s="37">
        <v>2028.9</v>
      </c>
      <c r="H54" s="37">
        <v>2028.9</v>
      </c>
      <c r="I54" s="37">
        <v>2028.9</v>
      </c>
      <c r="J54" s="37">
        <v>0</v>
      </c>
      <c r="K54" s="37">
        <v>0</v>
      </c>
      <c r="L54" s="37">
        <v>0</v>
      </c>
      <c r="M54" s="105"/>
      <c r="N54" s="27"/>
    </row>
    <row r="55" spans="1:14" ht="27.75">
      <c r="A55" s="114"/>
      <c r="B55" s="123"/>
      <c r="C55" s="36" t="s">
        <v>148</v>
      </c>
      <c r="D55" s="106"/>
      <c r="E55" s="27"/>
      <c r="F55" s="37"/>
      <c r="G55" s="37"/>
      <c r="H55" s="37"/>
      <c r="I55" s="37"/>
      <c r="J55" s="37"/>
      <c r="K55" s="37"/>
      <c r="L55" s="37"/>
      <c r="M55" s="106"/>
      <c r="N55" s="27"/>
    </row>
    <row r="56" spans="1:14" ht="12.75" customHeight="1">
      <c r="A56" s="114" t="s">
        <v>59</v>
      </c>
      <c r="B56" s="123" t="s">
        <v>183</v>
      </c>
      <c r="C56" s="26" t="s">
        <v>1</v>
      </c>
      <c r="D56" s="104" t="s">
        <v>205</v>
      </c>
      <c r="E56" s="35">
        <f>E57+E58+E59+E60</f>
        <v>706.83</v>
      </c>
      <c r="F56" s="35">
        <f>G56+H56+I56</f>
        <v>2200.2</v>
      </c>
      <c r="G56" s="35">
        <f aca="true" t="shared" si="14" ref="G56:L56">G57+G58+G59+G60</f>
        <v>733.4</v>
      </c>
      <c r="H56" s="35">
        <f t="shared" si="14"/>
        <v>733.4</v>
      </c>
      <c r="I56" s="35">
        <f t="shared" si="14"/>
        <v>733.4</v>
      </c>
      <c r="J56" s="35">
        <f t="shared" si="14"/>
        <v>0</v>
      </c>
      <c r="K56" s="35">
        <f t="shared" si="14"/>
        <v>0</v>
      </c>
      <c r="L56" s="35">
        <f t="shared" si="14"/>
        <v>0</v>
      </c>
      <c r="M56" s="27"/>
      <c r="N56" s="27"/>
    </row>
    <row r="57" spans="1:14" ht="45" customHeight="1">
      <c r="A57" s="114"/>
      <c r="B57" s="123"/>
      <c r="C57" s="36" t="s">
        <v>30</v>
      </c>
      <c r="D57" s="105"/>
      <c r="E57" s="27"/>
      <c r="F57" s="37"/>
      <c r="G57" s="37"/>
      <c r="H57" s="37"/>
      <c r="I57" s="37"/>
      <c r="J57" s="37"/>
      <c r="K57" s="37"/>
      <c r="L57" s="37"/>
      <c r="M57" s="104" t="s">
        <v>173</v>
      </c>
      <c r="N57" s="27" t="s">
        <v>179</v>
      </c>
    </row>
    <row r="58" spans="1:14" ht="42">
      <c r="A58" s="114"/>
      <c r="B58" s="123"/>
      <c r="C58" s="36" t="s">
        <v>2</v>
      </c>
      <c r="D58" s="105"/>
      <c r="E58" s="27"/>
      <c r="F58" s="37"/>
      <c r="G58" s="37"/>
      <c r="H58" s="37"/>
      <c r="I58" s="37"/>
      <c r="J58" s="37"/>
      <c r="K58" s="37"/>
      <c r="L58" s="37"/>
      <c r="M58" s="105"/>
      <c r="N58" s="27"/>
    </row>
    <row r="59" spans="1:14" ht="55.5">
      <c r="A59" s="114"/>
      <c r="B59" s="123"/>
      <c r="C59" s="36" t="s">
        <v>31</v>
      </c>
      <c r="D59" s="105"/>
      <c r="E59" s="33">
        <v>706.83</v>
      </c>
      <c r="F59" s="37">
        <f>G59+H59+I59</f>
        <v>2200.2</v>
      </c>
      <c r="G59" s="37">
        <v>733.4</v>
      </c>
      <c r="H59" s="37">
        <v>733.4</v>
      </c>
      <c r="I59" s="37">
        <v>733.4</v>
      </c>
      <c r="J59" s="37">
        <v>0</v>
      </c>
      <c r="K59" s="37">
        <v>0</v>
      </c>
      <c r="L59" s="37">
        <v>0</v>
      </c>
      <c r="M59" s="105"/>
      <c r="N59" s="27"/>
    </row>
    <row r="60" spans="1:14" ht="27.75">
      <c r="A60" s="114"/>
      <c r="B60" s="123"/>
      <c r="C60" s="36" t="s">
        <v>148</v>
      </c>
      <c r="D60" s="106"/>
      <c r="E60" s="27"/>
      <c r="F60" s="37"/>
      <c r="G60" s="37"/>
      <c r="H60" s="37"/>
      <c r="I60" s="37"/>
      <c r="J60" s="37"/>
      <c r="K60" s="37"/>
      <c r="L60" s="37"/>
      <c r="M60" s="106"/>
      <c r="N60" s="27"/>
    </row>
    <row r="61" spans="1:14" ht="12.75">
      <c r="A61" s="34" t="s">
        <v>60</v>
      </c>
      <c r="B61" s="104" t="s">
        <v>184</v>
      </c>
      <c r="C61" s="26" t="s">
        <v>1</v>
      </c>
      <c r="D61" s="104" t="s">
        <v>205</v>
      </c>
      <c r="E61" s="35">
        <f>E62+E63+E64+E65</f>
        <v>5469.2</v>
      </c>
      <c r="F61" s="35">
        <f>G61+H61+I61</f>
        <v>16353</v>
      </c>
      <c r="G61" s="35">
        <f aca="true" t="shared" si="15" ref="G61:L61">G62+G63+G64+G65</f>
        <v>5451</v>
      </c>
      <c r="H61" s="35">
        <f t="shared" si="15"/>
        <v>5451</v>
      </c>
      <c r="I61" s="35">
        <f t="shared" si="15"/>
        <v>5451</v>
      </c>
      <c r="J61" s="35">
        <f t="shared" si="15"/>
        <v>0</v>
      </c>
      <c r="K61" s="35">
        <f t="shared" si="15"/>
        <v>0</v>
      </c>
      <c r="L61" s="35">
        <f t="shared" si="15"/>
        <v>0</v>
      </c>
      <c r="M61" s="27"/>
      <c r="N61" s="27"/>
    </row>
    <row r="62" spans="1:14" ht="69.75">
      <c r="A62" s="110"/>
      <c r="B62" s="105"/>
      <c r="C62" s="36" t="s">
        <v>30</v>
      </c>
      <c r="D62" s="105"/>
      <c r="E62" s="27"/>
      <c r="F62" s="37"/>
      <c r="G62" s="37"/>
      <c r="H62" s="37"/>
      <c r="I62" s="37"/>
      <c r="J62" s="37"/>
      <c r="K62" s="37"/>
      <c r="L62" s="37"/>
      <c r="M62" s="104" t="s">
        <v>173</v>
      </c>
      <c r="N62" s="27" t="s">
        <v>179</v>
      </c>
    </row>
    <row r="63" spans="1:14" ht="42">
      <c r="A63" s="111"/>
      <c r="B63" s="105"/>
      <c r="C63" s="36" t="s">
        <v>2</v>
      </c>
      <c r="D63" s="105"/>
      <c r="E63" s="27"/>
      <c r="F63" s="37"/>
      <c r="G63" s="37"/>
      <c r="H63" s="37"/>
      <c r="I63" s="37"/>
      <c r="J63" s="37"/>
      <c r="K63" s="37"/>
      <c r="L63" s="37"/>
      <c r="M63" s="105"/>
      <c r="N63" s="27"/>
    </row>
    <row r="64" spans="1:14" ht="55.5">
      <c r="A64" s="111"/>
      <c r="B64" s="105"/>
      <c r="C64" s="36" t="s">
        <v>31</v>
      </c>
      <c r="D64" s="105"/>
      <c r="E64" s="33">
        <v>5469.2</v>
      </c>
      <c r="F64" s="37">
        <f>G64+H64+I64</f>
        <v>16353</v>
      </c>
      <c r="G64" s="37">
        <v>5451</v>
      </c>
      <c r="H64" s="37">
        <v>5451</v>
      </c>
      <c r="I64" s="37">
        <v>5451</v>
      </c>
      <c r="J64" s="37">
        <v>0</v>
      </c>
      <c r="K64" s="37">
        <v>0</v>
      </c>
      <c r="L64" s="37">
        <v>0</v>
      </c>
      <c r="M64" s="105"/>
      <c r="N64" s="27"/>
    </row>
    <row r="65" spans="1:14" ht="27.75">
      <c r="A65" s="112"/>
      <c r="B65" s="106"/>
      <c r="C65" s="36" t="s">
        <v>148</v>
      </c>
      <c r="D65" s="106"/>
      <c r="E65" s="27"/>
      <c r="F65" s="37"/>
      <c r="G65" s="37"/>
      <c r="H65" s="37"/>
      <c r="I65" s="37"/>
      <c r="J65" s="37"/>
      <c r="K65" s="37"/>
      <c r="L65" s="37"/>
      <c r="M65" s="106"/>
      <c r="N65" s="27"/>
    </row>
    <row r="66" spans="1:14" ht="13.5" customHeight="1">
      <c r="A66" s="34" t="s">
        <v>61</v>
      </c>
      <c r="B66" s="104" t="s">
        <v>185</v>
      </c>
      <c r="C66" s="26" t="s">
        <v>1</v>
      </c>
      <c r="D66" s="104" t="s">
        <v>205</v>
      </c>
      <c r="E66" s="35">
        <f>E67+E68+E69+E70</f>
        <v>514.24</v>
      </c>
      <c r="F66" s="35">
        <f>G66+H66+I66</f>
        <v>1644</v>
      </c>
      <c r="G66" s="35">
        <f aca="true" t="shared" si="16" ref="G66:L66">G67+G68+G69+G70</f>
        <v>548</v>
      </c>
      <c r="H66" s="35">
        <f t="shared" si="16"/>
        <v>548</v>
      </c>
      <c r="I66" s="35">
        <f t="shared" si="16"/>
        <v>548</v>
      </c>
      <c r="J66" s="35">
        <f t="shared" si="16"/>
        <v>0</v>
      </c>
      <c r="K66" s="35">
        <f t="shared" si="16"/>
        <v>0</v>
      </c>
      <c r="L66" s="35">
        <f t="shared" si="16"/>
        <v>0</v>
      </c>
      <c r="M66" s="27"/>
      <c r="N66" s="27"/>
    </row>
    <row r="67" spans="1:14" ht="69.75">
      <c r="A67" s="110"/>
      <c r="B67" s="105"/>
      <c r="C67" s="36" t="s">
        <v>30</v>
      </c>
      <c r="D67" s="105"/>
      <c r="E67" s="27"/>
      <c r="F67" s="37"/>
      <c r="G67" s="37"/>
      <c r="H67" s="37"/>
      <c r="I67" s="37"/>
      <c r="J67" s="37"/>
      <c r="K67" s="37"/>
      <c r="L67" s="37"/>
      <c r="M67" s="104" t="s">
        <v>173</v>
      </c>
      <c r="N67" s="27" t="s">
        <v>179</v>
      </c>
    </row>
    <row r="68" spans="1:14" ht="45.75" customHeight="1">
      <c r="A68" s="111"/>
      <c r="B68" s="105"/>
      <c r="C68" s="36" t="s">
        <v>2</v>
      </c>
      <c r="D68" s="105"/>
      <c r="E68" s="27"/>
      <c r="F68" s="37"/>
      <c r="G68" s="37"/>
      <c r="H68" s="37"/>
      <c r="I68" s="37"/>
      <c r="J68" s="37"/>
      <c r="K68" s="37"/>
      <c r="L68" s="37"/>
      <c r="M68" s="105"/>
      <c r="N68" s="27"/>
    </row>
    <row r="69" spans="1:14" ht="55.5">
      <c r="A69" s="111"/>
      <c r="B69" s="105"/>
      <c r="C69" s="36" t="s">
        <v>31</v>
      </c>
      <c r="D69" s="105"/>
      <c r="E69" s="33">
        <v>514.24</v>
      </c>
      <c r="F69" s="37">
        <f>G69+H69+I69</f>
        <v>1644</v>
      </c>
      <c r="G69" s="37">
        <v>548</v>
      </c>
      <c r="H69" s="37">
        <v>548</v>
      </c>
      <c r="I69" s="37">
        <v>548</v>
      </c>
      <c r="J69" s="37">
        <v>0</v>
      </c>
      <c r="K69" s="37">
        <v>0</v>
      </c>
      <c r="L69" s="37">
        <v>0</v>
      </c>
      <c r="M69" s="105"/>
      <c r="N69" s="27"/>
    </row>
    <row r="70" spans="1:14" ht="27.75">
      <c r="A70" s="112"/>
      <c r="B70" s="106"/>
      <c r="C70" s="36" t="s">
        <v>148</v>
      </c>
      <c r="D70" s="106"/>
      <c r="E70" s="27"/>
      <c r="F70" s="37"/>
      <c r="G70" s="37"/>
      <c r="H70" s="37"/>
      <c r="I70" s="37"/>
      <c r="J70" s="37"/>
      <c r="K70" s="37"/>
      <c r="L70" s="37"/>
      <c r="M70" s="106"/>
      <c r="N70" s="27"/>
    </row>
    <row r="71" spans="1:14" ht="25.5">
      <c r="A71" s="34" t="s">
        <v>62</v>
      </c>
      <c r="B71" s="104" t="s">
        <v>186</v>
      </c>
      <c r="C71" s="26" t="s">
        <v>1</v>
      </c>
      <c r="D71" s="104" t="s">
        <v>205</v>
      </c>
      <c r="E71" s="35">
        <f>E72+E73+E74+E75</f>
        <v>554.7</v>
      </c>
      <c r="F71" s="35">
        <f>G71+H71+I71</f>
        <v>1730.6999999999998</v>
      </c>
      <c r="G71" s="35">
        <f aca="true" t="shared" si="17" ref="G71:L71">G72+G73+G74+G75</f>
        <v>576.9</v>
      </c>
      <c r="H71" s="35">
        <f t="shared" si="17"/>
        <v>576.9</v>
      </c>
      <c r="I71" s="35">
        <f t="shared" si="17"/>
        <v>576.9</v>
      </c>
      <c r="J71" s="35">
        <f t="shared" si="17"/>
        <v>0</v>
      </c>
      <c r="K71" s="35">
        <f t="shared" si="17"/>
        <v>0</v>
      </c>
      <c r="L71" s="35">
        <f t="shared" si="17"/>
        <v>0</v>
      </c>
      <c r="M71" s="27"/>
      <c r="N71" s="27"/>
    </row>
    <row r="72" spans="1:14" ht="69.75">
      <c r="A72" s="110"/>
      <c r="B72" s="105"/>
      <c r="C72" s="36" t="s">
        <v>30</v>
      </c>
      <c r="D72" s="105"/>
      <c r="E72" s="27"/>
      <c r="F72" s="37"/>
      <c r="G72" s="37"/>
      <c r="H72" s="37"/>
      <c r="I72" s="37"/>
      <c r="J72" s="37"/>
      <c r="K72" s="37"/>
      <c r="L72" s="37"/>
      <c r="M72" s="104" t="s">
        <v>173</v>
      </c>
      <c r="N72" s="27" t="s">
        <v>179</v>
      </c>
    </row>
    <row r="73" spans="1:14" ht="42">
      <c r="A73" s="111"/>
      <c r="B73" s="105"/>
      <c r="C73" s="36" t="s">
        <v>2</v>
      </c>
      <c r="D73" s="105"/>
      <c r="E73" s="27"/>
      <c r="F73" s="37"/>
      <c r="G73" s="37"/>
      <c r="H73" s="37"/>
      <c r="I73" s="37"/>
      <c r="J73" s="37"/>
      <c r="K73" s="37"/>
      <c r="L73" s="37"/>
      <c r="M73" s="105"/>
      <c r="N73" s="27"/>
    </row>
    <row r="74" spans="1:14" ht="55.5">
      <c r="A74" s="111"/>
      <c r="B74" s="105"/>
      <c r="C74" s="36" t="s">
        <v>31</v>
      </c>
      <c r="D74" s="105"/>
      <c r="E74" s="33">
        <v>554.7</v>
      </c>
      <c r="F74" s="37">
        <f>G74+H74+I74</f>
        <v>1730.6999999999998</v>
      </c>
      <c r="G74" s="37">
        <v>576.9</v>
      </c>
      <c r="H74" s="37">
        <v>576.9</v>
      </c>
      <c r="I74" s="37">
        <v>576.9</v>
      </c>
      <c r="J74" s="37">
        <v>0</v>
      </c>
      <c r="K74" s="37">
        <v>0</v>
      </c>
      <c r="L74" s="37">
        <v>0</v>
      </c>
      <c r="M74" s="105"/>
      <c r="N74" s="27"/>
    </row>
    <row r="75" spans="1:14" ht="27.75">
      <c r="A75" s="112"/>
      <c r="B75" s="106"/>
      <c r="C75" s="36" t="s">
        <v>148</v>
      </c>
      <c r="D75" s="106"/>
      <c r="E75" s="27"/>
      <c r="F75" s="37"/>
      <c r="G75" s="37"/>
      <c r="H75" s="37"/>
      <c r="I75" s="37"/>
      <c r="J75" s="37"/>
      <c r="K75" s="37"/>
      <c r="L75" s="37"/>
      <c r="M75" s="106"/>
      <c r="N75" s="27"/>
    </row>
    <row r="76" spans="1:14" ht="15" customHeight="1">
      <c r="A76" s="34" t="s">
        <v>63</v>
      </c>
      <c r="B76" s="104" t="s">
        <v>187</v>
      </c>
      <c r="C76" s="26" t="s">
        <v>1</v>
      </c>
      <c r="D76" s="104" t="s">
        <v>205</v>
      </c>
      <c r="E76" s="35">
        <f>E77+E78+E79+E80</f>
        <v>503.96</v>
      </c>
      <c r="F76" s="35">
        <f>G76+H76+I76</f>
        <v>1572.3000000000002</v>
      </c>
      <c r="G76" s="35">
        <f aca="true" t="shared" si="18" ref="G76:L76">G77+G78+G79+G80</f>
        <v>524.1</v>
      </c>
      <c r="H76" s="35">
        <f t="shared" si="18"/>
        <v>524.1</v>
      </c>
      <c r="I76" s="35">
        <f t="shared" si="18"/>
        <v>524.1</v>
      </c>
      <c r="J76" s="35">
        <f t="shared" si="18"/>
        <v>0</v>
      </c>
      <c r="K76" s="35">
        <f t="shared" si="18"/>
        <v>0</v>
      </c>
      <c r="L76" s="35">
        <f t="shared" si="18"/>
        <v>0</v>
      </c>
      <c r="M76" s="27"/>
      <c r="N76" s="27"/>
    </row>
    <row r="77" spans="1:14" ht="78" customHeight="1">
      <c r="A77" s="110"/>
      <c r="B77" s="105"/>
      <c r="C77" s="36" t="s">
        <v>30</v>
      </c>
      <c r="D77" s="105"/>
      <c r="E77" s="27"/>
      <c r="F77" s="37"/>
      <c r="G77" s="37"/>
      <c r="H77" s="37"/>
      <c r="I77" s="37"/>
      <c r="J77" s="37"/>
      <c r="K77" s="37"/>
      <c r="L77" s="37"/>
      <c r="M77" s="104" t="s">
        <v>173</v>
      </c>
      <c r="N77" s="27" t="s">
        <v>179</v>
      </c>
    </row>
    <row r="78" spans="1:14" ht="45.75" customHeight="1">
      <c r="A78" s="111"/>
      <c r="B78" s="105"/>
      <c r="C78" s="36" t="s">
        <v>2</v>
      </c>
      <c r="D78" s="105"/>
      <c r="E78" s="27"/>
      <c r="F78" s="37"/>
      <c r="G78" s="37"/>
      <c r="H78" s="37"/>
      <c r="I78" s="37"/>
      <c r="J78" s="37"/>
      <c r="K78" s="37"/>
      <c r="L78" s="37"/>
      <c r="M78" s="105"/>
      <c r="N78" s="27"/>
    </row>
    <row r="79" spans="1:14" ht="55.5">
      <c r="A79" s="111"/>
      <c r="B79" s="105"/>
      <c r="C79" s="36" t="s">
        <v>31</v>
      </c>
      <c r="D79" s="105"/>
      <c r="E79" s="33">
        <v>503.96</v>
      </c>
      <c r="F79" s="37">
        <f>G79+H79+I79</f>
        <v>1572.3000000000002</v>
      </c>
      <c r="G79" s="37">
        <v>524.1</v>
      </c>
      <c r="H79" s="37">
        <v>524.1</v>
      </c>
      <c r="I79" s="37">
        <v>524.1</v>
      </c>
      <c r="J79" s="37">
        <v>0</v>
      </c>
      <c r="K79" s="37">
        <v>0</v>
      </c>
      <c r="L79" s="37">
        <v>0</v>
      </c>
      <c r="M79" s="105"/>
      <c r="N79" s="27"/>
    </row>
    <row r="80" spans="1:14" ht="27.75">
      <c r="A80" s="112"/>
      <c r="B80" s="106"/>
      <c r="C80" s="36" t="s">
        <v>148</v>
      </c>
      <c r="D80" s="106"/>
      <c r="E80" s="27"/>
      <c r="F80" s="37"/>
      <c r="G80" s="37"/>
      <c r="H80" s="37"/>
      <c r="I80" s="37"/>
      <c r="J80" s="37"/>
      <c r="K80" s="37"/>
      <c r="L80" s="37"/>
      <c r="M80" s="106"/>
      <c r="N80" s="27"/>
    </row>
    <row r="81" spans="1:14" ht="25.5" customHeight="1">
      <c r="A81" s="34" t="s">
        <v>64</v>
      </c>
      <c r="B81" s="104" t="s">
        <v>188</v>
      </c>
      <c r="C81" s="26" t="s">
        <v>1</v>
      </c>
      <c r="D81" s="104" t="s">
        <v>205</v>
      </c>
      <c r="E81" s="43">
        <f>E82</f>
        <v>284.4</v>
      </c>
      <c r="F81" s="35">
        <f>G81+H81+I81+J81+K81+L81</f>
        <v>1783.8</v>
      </c>
      <c r="G81" s="35">
        <f aca="true" t="shared" si="19" ref="G81:L81">G82+G83+G84+G85</f>
        <v>297.3</v>
      </c>
      <c r="H81" s="35">
        <f t="shared" si="19"/>
        <v>297.3</v>
      </c>
      <c r="I81" s="35">
        <f t="shared" si="19"/>
        <v>297.3</v>
      </c>
      <c r="J81" s="35">
        <f t="shared" si="19"/>
        <v>297.3</v>
      </c>
      <c r="K81" s="35">
        <f t="shared" si="19"/>
        <v>297.3</v>
      </c>
      <c r="L81" s="35">
        <f t="shared" si="19"/>
        <v>297.3</v>
      </c>
      <c r="M81" s="104" t="s">
        <v>106</v>
      </c>
      <c r="N81" s="27"/>
    </row>
    <row r="82" spans="1:14" ht="69.75">
      <c r="A82" s="110"/>
      <c r="B82" s="105"/>
      <c r="C82" s="36" t="s">
        <v>30</v>
      </c>
      <c r="D82" s="105"/>
      <c r="E82" s="33">
        <v>284.4</v>
      </c>
      <c r="F82" s="37">
        <f>G82+H82+I82+J82+K82+L82</f>
        <v>1783.8</v>
      </c>
      <c r="G82" s="37">
        <v>297.3</v>
      </c>
      <c r="H82" s="37">
        <v>297.3</v>
      </c>
      <c r="I82" s="37">
        <v>297.3</v>
      </c>
      <c r="J82" s="37">
        <v>297.3</v>
      </c>
      <c r="K82" s="37">
        <v>297.3</v>
      </c>
      <c r="L82" s="37">
        <v>297.3</v>
      </c>
      <c r="M82" s="105"/>
      <c r="N82" s="27" t="s">
        <v>217</v>
      </c>
    </row>
    <row r="83" spans="1:14" ht="42">
      <c r="A83" s="111"/>
      <c r="B83" s="105"/>
      <c r="C83" s="36" t="s">
        <v>2</v>
      </c>
      <c r="D83" s="105"/>
      <c r="E83" s="27"/>
      <c r="F83" s="37"/>
      <c r="G83" s="37"/>
      <c r="H83" s="37"/>
      <c r="I83" s="37"/>
      <c r="J83" s="37"/>
      <c r="K83" s="37"/>
      <c r="L83" s="37"/>
      <c r="M83" s="105"/>
      <c r="N83" s="27"/>
    </row>
    <row r="84" spans="1:14" ht="55.5">
      <c r="A84" s="111"/>
      <c r="B84" s="105"/>
      <c r="C84" s="36" t="s">
        <v>31</v>
      </c>
      <c r="D84" s="105"/>
      <c r="E84" s="27"/>
      <c r="F84" s="37"/>
      <c r="G84" s="37"/>
      <c r="H84" s="37"/>
      <c r="I84" s="37"/>
      <c r="J84" s="37"/>
      <c r="K84" s="37"/>
      <c r="L84" s="37"/>
      <c r="M84" s="105"/>
      <c r="N84" s="27"/>
    </row>
    <row r="85" spans="1:14" ht="27.75">
      <c r="A85" s="112"/>
      <c r="B85" s="106"/>
      <c r="C85" s="36" t="s">
        <v>148</v>
      </c>
      <c r="D85" s="106"/>
      <c r="E85" s="27"/>
      <c r="F85" s="37"/>
      <c r="G85" s="37"/>
      <c r="H85" s="37"/>
      <c r="I85" s="37"/>
      <c r="J85" s="44"/>
      <c r="K85" s="44"/>
      <c r="L85" s="44"/>
      <c r="M85" s="106"/>
      <c r="N85" s="27"/>
    </row>
    <row r="86" spans="1:14" ht="12.75">
      <c r="A86" s="114" t="s">
        <v>35</v>
      </c>
      <c r="B86" s="115" t="s">
        <v>221</v>
      </c>
      <c r="C86" s="26" t="s">
        <v>1</v>
      </c>
      <c r="D86" s="104" t="s">
        <v>205</v>
      </c>
      <c r="E86" s="35">
        <f aca="true" t="shared" si="20" ref="E86:L87">E91</f>
        <v>22861.6</v>
      </c>
      <c r="F86" s="35">
        <f t="shared" si="20"/>
        <v>160866</v>
      </c>
      <c r="G86" s="35">
        <f t="shared" si="20"/>
        <v>26811</v>
      </c>
      <c r="H86" s="35">
        <f t="shared" si="20"/>
        <v>26811</v>
      </c>
      <c r="I86" s="35">
        <f t="shared" si="20"/>
        <v>26811</v>
      </c>
      <c r="J86" s="35">
        <f t="shared" si="20"/>
        <v>26811</v>
      </c>
      <c r="K86" s="35">
        <f t="shared" si="20"/>
        <v>26811</v>
      </c>
      <c r="L86" s="35">
        <f t="shared" si="20"/>
        <v>26811</v>
      </c>
      <c r="M86" s="104" t="s">
        <v>108</v>
      </c>
      <c r="N86" s="27"/>
    </row>
    <row r="87" spans="1:14" ht="69.75">
      <c r="A87" s="114"/>
      <c r="B87" s="115"/>
      <c r="C87" s="36" t="s">
        <v>30</v>
      </c>
      <c r="D87" s="105"/>
      <c r="E87" s="37">
        <f t="shared" si="20"/>
        <v>22861.6</v>
      </c>
      <c r="F87" s="37">
        <f>F92</f>
        <v>160866</v>
      </c>
      <c r="G87" s="37">
        <f t="shared" si="20"/>
        <v>26811</v>
      </c>
      <c r="H87" s="37">
        <f t="shared" si="20"/>
        <v>26811</v>
      </c>
      <c r="I87" s="37">
        <f t="shared" si="20"/>
        <v>26811</v>
      </c>
      <c r="J87" s="37">
        <f t="shared" si="20"/>
        <v>26811</v>
      </c>
      <c r="K87" s="37">
        <f t="shared" si="20"/>
        <v>26811</v>
      </c>
      <c r="L87" s="37">
        <f t="shared" si="20"/>
        <v>26811</v>
      </c>
      <c r="M87" s="105"/>
      <c r="N87" s="104" t="s">
        <v>189</v>
      </c>
    </row>
    <row r="88" spans="1:14" ht="42">
      <c r="A88" s="114"/>
      <c r="B88" s="115"/>
      <c r="C88" s="36" t="s">
        <v>2</v>
      </c>
      <c r="D88" s="105"/>
      <c r="E88" s="38"/>
      <c r="F88" s="38"/>
      <c r="G88" s="38"/>
      <c r="H88" s="38"/>
      <c r="I88" s="38"/>
      <c r="J88" s="38"/>
      <c r="K88" s="38"/>
      <c r="L88" s="38"/>
      <c r="M88" s="105"/>
      <c r="N88" s="105"/>
    </row>
    <row r="89" spans="1:14" ht="55.5">
      <c r="A89" s="114"/>
      <c r="B89" s="115"/>
      <c r="C89" s="36" t="s">
        <v>31</v>
      </c>
      <c r="D89" s="105"/>
      <c r="E89" s="38"/>
      <c r="F89" s="38"/>
      <c r="G89" s="38"/>
      <c r="H89" s="38"/>
      <c r="I89" s="38"/>
      <c r="J89" s="38"/>
      <c r="K89" s="38"/>
      <c r="L89" s="38"/>
      <c r="M89" s="105"/>
      <c r="N89" s="105"/>
    </row>
    <row r="90" spans="1:14" ht="27.75">
      <c r="A90" s="114"/>
      <c r="B90" s="115"/>
      <c r="C90" s="36" t="s">
        <v>148</v>
      </c>
      <c r="D90" s="106"/>
      <c r="E90" s="38"/>
      <c r="F90" s="38"/>
      <c r="G90" s="38"/>
      <c r="H90" s="38"/>
      <c r="I90" s="38"/>
      <c r="J90" s="38"/>
      <c r="K90" s="38"/>
      <c r="L90" s="38"/>
      <c r="M90" s="106"/>
      <c r="N90" s="106"/>
    </row>
    <row r="91" spans="1:14" ht="25.5">
      <c r="A91" s="34" t="s">
        <v>73</v>
      </c>
      <c r="B91" s="104" t="s">
        <v>190</v>
      </c>
      <c r="C91" s="26" t="s">
        <v>1</v>
      </c>
      <c r="D91" s="104" t="s">
        <v>205</v>
      </c>
      <c r="E91" s="35">
        <f>E92+E93+E94+E95</f>
        <v>22861.6</v>
      </c>
      <c r="F91" s="35">
        <f>G91+H91+I91+J91+K91+L91</f>
        <v>160866</v>
      </c>
      <c r="G91" s="35">
        <f aca="true" t="shared" si="21" ref="G91:L91">G92+G93+G94+G95</f>
        <v>26811</v>
      </c>
      <c r="H91" s="35">
        <f t="shared" si="21"/>
        <v>26811</v>
      </c>
      <c r="I91" s="35">
        <f t="shared" si="21"/>
        <v>26811</v>
      </c>
      <c r="J91" s="35">
        <f t="shared" si="21"/>
        <v>26811</v>
      </c>
      <c r="K91" s="35">
        <f t="shared" si="21"/>
        <v>26811</v>
      </c>
      <c r="L91" s="35">
        <f t="shared" si="21"/>
        <v>26811</v>
      </c>
      <c r="M91" s="27" t="s">
        <v>108</v>
      </c>
      <c r="N91" s="104" t="s">
        <v>189</v>
      </c>
    </row>
    <row r="92" spans="1:14" ht="69.75">
      <c r="A92" s="110"/>
      <c r="B92" s="105"/>
      <c r="C92" s="36" t="s">
        <v>30</v>
      </c>
      <c r="D92" s="105"/>
      <c r="E92" s="37">
        <v>22861.6</v>
      </c>
      <c r="F92" s="35">
        <f>G92+H92+I92+J92+K92+L92</f>
        <v>160866</v>
      </c>
      <c r="G92" s="37">
        <v>26811</v>
      </c>
      <c r="H92" s="37">
        <v>26811</v>
      </c>
      <c r="I92" s="37">
        <v>26811</v>
      </c>
      <c r="J92" s="37">
        <v>26811</v>
      </c>
      <c r="K92" s="37">
        <v>26811</v>
      </c>
      <c r="L92" s="37">
        <v>26811</v>
      </c>
      <c r="M92" s="27"/>
      <c r="N92" s="105"/>
    </row>
    <row r="93" spans="1:14" ht="42">
      <c r="A93" s="111"/>
      <c r="B93" s="105"/>
      <c r="C93" s="36" t="s">
        <v>2</v>
      </c>
      <c r="D93" s="105"/>
      <c r="E93" s="27"/>
      <c r="F93" s="37"/>
      <c r="G93" s="37"/>
      <c r="H93" s="37"/>
      <c r="I93" s="37"/>
      <c r="J93" s="37"/>
      <c r="K93" s="37"/>
      <c r="L93" s="37"/>
      <c r="M93" s="27"/>
      <c r="N93" s="105"/>
    </row>
    <row r="94" spans="1:14" ht="55.5">
      <c r="A94" s="111"/>
      <c r="B94" s="105"/>
      <c r="C94" s="36" t="s">
        <v>31</v>
      </c>
      <c r="D94" s="105"/>
      <c r="E94" s="27"/>
      <c r="F94" s="37"/>
      <c r="G94" s="37"/>
      <c r="H94" s="37"/>
      <c r="I94" s="37"/>
      <c r="J94" s="37"/>
      <c r="K94" s="37"/>
      <c r="L94" s="37"/>
      <c r="M94" s="27"/>
      <c r="N94" s="105"/>
    </row>
    <row r="95" spans="1:14" ht="27.75">
      <c r="A95" s="112"/>
      <c r="B95" s="106"/>
      <c r="C95" s="36" t="s">
        <v>148</v>
      </c>
      <c r="D95" s="106"/>
      <c r="E95" s="27"/>
      <c r="F95" s="37"/>
      <c r="G95" s="37"/>
      <c r="H95" s="37"/>
      <c r="I95" s="37"/>
      <c r="J95" s="37"/>
      <c r="K95" s="37"/>
      <c r="L95" s="37"/>
      <c r="M95" s="27"/>
      <c r="N95" s="106"/>
    </row>
    <row r="97" spans="1:14" ht="15">
      <c r="A97" s="116" t="s">
        <v>69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ht="19.5" customHeight="1">
      <c r="A98" s="31" t="s">
        <v>25</v>
      </c>
      <c r="B98" s="117" t="s">
        <v>191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</row>
    <row r="99" spans="1:14" ht="15">
      <c r="A99" s="118" t="s">
        <v>26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ht="15">
      <c r="A100" s="32"/>
    </row>
    <row r="101" spans="1:14" ht="12.75" customHeight="1">
      <c r="A101" s="110" t="s">
        <v>12</v>
      </c>
      <c r="B101" s="113" t="s">
        <v>18</v>
      </c>
      <c r="C101" s="113" t="s">
        <v>19</v>
      </c>
      <c r="D101" s="113" t="s">
        <v>20</v>
      </c>
      <c r="E101" s="104" t="s">
        <v>29</v>
      </c>
      <c r="F101" s="113" t="s">
        <v>28</v>
      </c>
      <c r="G101" s="119" t="s">
        <v>27</v>
      </c>
      <c r="H101" s="120"/>
      <c r="I101" s="120"/>
      <c r="J101" s="120"/>
      <c r="K101" s="120"/>
      <c r="L101" s="121"/>
      <c r="M101" s="113" t="s">
        <v>21</v>
      </c>
      <c r="N101" s="113" t="s">
        <v>22</v>
      </c>
    </row>
    <row r="102" spans="1:14" ht="101.25" customHeight="1">
      <c r="A102" s="112"/>
      <c r="B102" s="113"/>
      <c r="C102" s="113"/>
      <c r="D102" s="113"/>
      <c r="E102" s="106"/>
      <c r="F102" s="113"/>
      <c r="G102" s="33" t="s">
        <v>140</v>
      </c>
      <c r="H102" s="33" t="s">
        <v>141</v>
      </c>
      <c r="I102" s="33" t="s">
        <v>142</v>
      </c>
      <c r="J102" s="33" t="s">
        <v>143</v>
      </c>
      <c r="K102" s="33" t="s">
        <v>144</v>
      </c>
      <c r="L102" s="33" t="s">
        <v>145</v>
      </c>
      <c r="M102" s="113"/>
      <c r="N102" s="113"/>
    </row>
    <row r="103" spans="1:14" ht="12.75">
      <c r="A103" s="34">
        <v>1</v>
      </c>
      <c r="B103" s="33">
        <v>2</v>
      </c>
      <c r="C103" s="33">
        <v>3</v>
      </c>
      <c r="D103" s="33">
        <v>4</v>
      </c>
      <c r="E103" s="33">
        <v>5</v>
      </c>
      <c r="F103" s="33">
        <v>6</v>
      </c>
      <c r="G103" s="33">
        <v>7</v>
      </c>
      <c r="H103" s="33">
        <v>8</v>
      </c>
      <c r="I103" s="33">
        <v>9</v>
      </c>
      <c r="J103" s="33">
        <v>10</v>
      </c>
      <c r="K103" s="33">
        <v>11</v>
      </c>
      <c r="L103" s="33">
        <v>12</v>
      </c>
      <c r="M103" s="33">
        <v>13</v>
      </c>
      <c r="N103" s="33">
        <v>14</v>
      </c>
    </row>
    <row r="104" spans="1:14" ht="12.75">
      <c r="A104" s="114" t="s">
        <v>10</v>
      </c>
      <c r="B104" s="115" t="s">
        <v>41</v>
      </c>
      <c r="C104" s="26" t="s">
        <v>1</v>
      </c>
      <c r="D104" s="104" t="s">
        <v>172</v>
      </c>
      <c r="E104" s="35">
        <f>E105</f>
        <v>2416.2</v>
      </c>
      <c r="F104" s="35">
        <f>G104+H104+I104+J104+K104+L104</f>
        <v>15012</v>
      </c>
      <c r="G104" s="35">
        <f aca="true" t="shared" si="22" ref="G104:L104">G105</f>
        <v>2502</v>
      </c>
      <c r="H104" s="35">
        <f t="shared" si="22"/>
        <v>2502</v>
      </c>
      <c r="I104" s="35">
        <f t="shared" si="22"/>
        <v>2502</v>
      </c>
      <c r="J104" s="35">
        <f t="shared" si="22"/>
        <v>2502</v>
      </c>
      <c r="K104" s="35">
        <f t="shared" si="22"/>
        <v>2502</v>
      </c>
      <c r="L104" s="35">
        <f t="shared" si="22"/>
        <v>2502</v>
      </c>
      <c r="M104" s="27"/>
      <c r="N104" s="27"/>
    </row>
    <row r="105" spans="1:14" ht="69.75">
      <c r="A105" s="114"/>
      <c r="B105" s="115"/>
      <c r="C105" s="36" t="s">
        <v>30</v>
      </c>
      <c r="D105" s="105"/>
      <c r="E105" s="37">
        <f>E110+E115+E120</f>
        <v>2416.2</v>
      </c>
      <c r="F105" s="35">
        <f>G105+H105+I105+J105+K105+L105</f>
        <v>15012</v>
      </c>
      <c r="G105" s="37">
        <f aca="true" t="shared" si="23" ref="G105:L105">G110+G115+G120</f>
        <v>2502</v>
      </c>
      <c r="H105" s="37">
        <f t="shared" si="23"/>
        <v>2502</v>
      </c>
      <c r="I105" s="37">
        <f t="shared" si="23"/>
        <v>2502</v>
      </c>
      <c r="J105" s="37">
        <f t="shared" si="23"/>
        <v>2502</v>
      </c>
      <c r="K105" s="37">
        <f t="shared" si="23"/>
        <v>2502</v>
      </c>
      <c r="L105" s="37">
        <f t="shared" si="23"/>
        <v>2502</v>
      </c>
      <c r="M105" s="27"/>
      <c r="N105" s="27" t="s">
        <v>192</v>
      </c>
    </row>
    <row r="106" spans="1:14" ht="50.25" customHeight="1">
      <c r="A106" s="114"/>
      <c r="B106" s="115"/>
      <c r="C106" s="36" t="s">
        <v>2</v>
      </c>
      <c r="D106" s="105"/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ht="58.5" customHeight="1">
      <c r="A107" s="114"/>
      <c r="B107" s="115"/>
      <c r="C107" s="36" t="s">
        <v>31</v>
      </c>
      <c r="D107" s="105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ht="36.75" customHeight="1">
      <c r="A108" s="114"/>
      <c r="B108" s="115"/>
      <c r="C108" s="36" t="s">
        <v>148</v>
      </c>
      <c r="D108" s="106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ht="12.75">
      <c r="A109" s="34" t="s">
        <v>23</v>
      </c>
      <c r="B109" s="104" t="s">
        <v>105</v>
      </c>
      <c r="C109" s="26" t="s">
        <v>1</v>
      </c>
      <c r="D109" s="104" t="s">
        <v>172</v>
      </c>
      <c r="E109" s="43">
        <f>E110</f>
        <v>144.2</v>
      </c>
      <c r="F109" s="35">
        <f>G109+H109+I109+J109+K109+L109</f>
        <v>1380</v>
      </c>
      <c r="G109" s="35">
        <f aca="true" t="shared" si="24" ref="G109:L109">G110+G111+G112+G113</f>
        <v>230</v>
      </c>
      <c r="H109" s="35">
        <f t="shared" si="24"/>
        <v>230</v>
      </c>
      <c r="I109" s="35">
        <f t="shared" si="24"/>
        <v>230</v>
      </c>
      <c r="J109" s="35">
        <f t="shared" si="24"/>
        <v>230</v>
      </c>
      <c r="K109" s="35">
        <f t="shared" si="24"/>
        <v>230</v>
      </c>
      <c r="L109" s="35">
        <f t="shared" si="24"/>
        <v>230</v>
      </c>
      <c r="M109" s="104" t="s">
        <v>109</v>
      </c>
      <c r="N109" s="27"/>
    </row>
    <row r="110" spans="1:14" ht="69.75">
      <c r="A110" s="110"/>
      <c r="B110" s="105"/>
      <c r="C110" s="36" t="s">
        <v>30</v>
      </c>
      <c r="D110" s="105"/>
      <c r="E110" s="33">
        <v>144.2</v>
      </c>
      <c r="F110" s="35">
        <f>G110+H110+I110+J110+K110+L110</f>
        <v>1380</v>
      </c>
      <c r="G110" s="37">
        <v>230</v>
      </c>
      <c r="H110" s="37">
        <v>230</v>
      </c>
      <c r="I110" s="37">
        <v>230</v>
      </c>
      <c r="J110" s="37">
        <v>230</v>
      </c>
      <c r="K110" s="37">
        <v>230</v>
      </c>
      <c r="L110" s="37">
        <v>230</v>
      </c>
      <c r="M110" s="105"/>
      <c r="N110" s="27" t="s">
        <v>218</v>
      </c>
    </row>
    <row r="111" spans="1:14" ht="42">
      <c r="A111" s="111"/>
      <c r="B111" s="105"/>
      <c r="C111" s="36" t="s">
        <v>2</v>
      </c>
      <c r="D111" s="105"/>
      <c r="E111" s="27"/>
      <c r="F111" s="27"/>
      <c r="G111" s="27"/>
      <c r="H111" s="27"/>
      <c r="I111" s="27"/>
      <c r="J111" s="27"/>
      <c r="K111" s="27"/>
      <c r="L111" s="27"/>
      <c r="M111" s="105"/>
      <c r="N111" s="27"/>
    </row>
    <row r="112" spans="1:14" ht="55.5">
      <c r="A112" s="111"/>
      <c r="B112" s="105"/>
      <c r="C112" s="36" t="s">
        <v>31</v>
      </c>
      <c r="D112" s="105"/>
      <c r="E112" s="27" t="s">
        <v>39</v>
      </c>
      <c r="F112" s="27"/>
      <c r="G112" s="27"/>
      <c r="H112" s="27"/>
      <c r="I112" s="27"/>
      <c r="J112" s="27"/>
      <c r="K112" s="27"/>
      <c r="L112" s="27"/>
      <c r="M112" s="105"/>
      <c r="N112" s="27"/>
    </row>
    <row r="113" spans="1:14" ht="27.75">
      <c r="A113" s="112"/>
      <c r="B113" s="106"/>
      <c r="C113" s="36" t="s">
        <v>148</v>
      </c>
      <c r="D113" s="106"/>
      <c r="E113" s="27"/>
      <c r="F113" s="27"/>
      <c r="G113" s="27"/>
      <c r="H113" s="27"/>
      <c r="I113" s="27"/>
      <c r="J113" s="27"/>
      <c r="K113" s="27"/>
      <c r="L113" s="27"/>
      <c r="M113" s="106"/>
      <c r="N113" s="27"/>
    </row>
    <row r="114" spans="1:14" ht="19.5" customHeight="1">
      <c r="A114" s="34" t="s">
        <v>65</v>
      </c>
      <c r="B114" s="104" t="s">
        <v>70</v>
      </c>
      <c r="C114" s="26" t="s">
        <v>1</v>
      </c>
      <c r="D114" s="104" t="s">
        <v>172</v>
      </c>
      <c r="E114" s="35">
        <f>E115+E116+E117+E118</f>
        <v>2097</v>
      </c>
      <c r="F114" s="35">
        <f>G114+H114+I114+J114+K114+L114</f>
        <v>12582</v>
      </c>
      <c r="G114" s="35">
        <f aca="true" t="shared" si="25" ref="G114:L114">G115+G116+G117+G118</f>
        <v>2097</v>
      </c>
      <c r="H114" s="35">
        <f t="shared" si="25"/>
        <v>2097</v>
      </c>
      <c r="I114" s="35">
        <f t="shared" si="25"/>
        <v>2097</v>
      </c>
      <c r="J114" s="35">
        <f t="shared" si="25"/>
        <v>2097</v>
      </c>
      <c r="K114" s="35">
        <f t="shared" si="25"/>
        <v>2097</v>
      </c>
      <c r="L114" s="35">
        <f t="shared" si="25"/>
        <v>2097</v>
      </c>
      <c r="M114" s="104" t="s">
        <v>110</v>
      </c>
      <c r="N114" s="27"/>
    </row>
    <row r="115" spans="1:14" ht="69.75">
      <c r="A115" s="110"/>
      <c r="B115" s="105"/>
      <c r="C115" s="36" t="s">
        <v>30</v>
      </c>
      <c r="D115" s="105"/>
      <c r="E115" s="37">
        <v>2097</v>
      </c>
      <c r="F115" s="35">
        <f>G115+H115+I115+J115+K115+L115</f>
        <v>12582</v>
      </c>
      <c r="G115" s="37">
        <v>2097</v>
      </c>
      <c r="H115" s="37">
        <v>2097</v>
      </c>
      <c r="I115" s="37">
        <v>2097</v>
      </c>
      <c r="J115" s="37">
        <v>2097</v>
      </c>
      <c r="K115" s="37">
        <v>2097</v>
      </c>
      <c r="L115" s="37">
        <v>2097</v>
      </c>
      <c r="M115" s="105"/>
      <c r="N115" s="27" t="s">
        <v>218</v>
      </c>
    </row>
    <row r="116" spans="1:14" ht="42">
      <c r="A116" s="111"/>
      <c r="B116" s="105"/>
      <c r="C116" s="36" t="s">
        <v>2</v>
      </c>
      <c r="D116" s="105"/>
      <c r="E116" s="27"/>
      <c r="F116" s="27"/>
      <c r="G116" s="27"/>
      <c r="H116" s="27"/>
      <c r="I116" s="27"/>
      <c r="J116" s="27"/>
      <c r="K116" s="27"/>
      <c r="L116" s="27"/>
      <c r="M116" s="105"/>
      <c r="N116" s="27"/>
    </row>
    <row r="117" spans="1:14" ht="55.5">
      <c r="A117" s="111"/>
      <c r="B117" s="105"/>
      <c r="C117" s="36" t="s">
        <v>31</v>
      </c>
      <c r="D117" s="105"/>
      <c r="E117" s="27"/>
      <c r="F117" s="27"/>
      <c r="G117" s="27"/>
      <c r="H117" s="27"/>
      <c r="I117" s="27"/>
      <c r="J117" s="27"/>
      <c r="K117" s="27"/>
      <c r="L117" s="27"/>
      <c r="M117" s="105"/>
      <c r="N117" s="27"/>
    </row>
    <row r="118" spans="1:14" ht="27.75">
      <c r="A118" s="112"/>
      <c r="B118" s="106"/>
      <c r="C118" s="36" t="s">
        <v>148</v>
      </c>
      <c r="D118" s="106"/>
      <c r="E118" s="27"/>
      <c r="F118" s="27"/>
      <c r="G118" s="27"/>
      <c r="H118" s="27"/>
      <c r="I118" s="27"/>
      <c r="J118" s="27"/>
      <c r="K118" s="27"/>
      <c r="L118" s="27"/>
      <c r="M118" s="106"/>
      <c r="N118" s="27"/>
    </row>
    <row r="119" spans="1:14" ht="12.75">
      <c r="A119" s="110" t="s">
        <v>66</v>
      </c>
      <c r="B119" s="104" t="s">
        <v>83</v>
      </c>
      <c r="C119" s="26" t="s">
        <v>1</v>
      </c>
      <c r="D119" s="104" t="s">
        <v>172</v>
      </c>
      <c r="E119" s="35">
        <f>E120+E121+E122+E123</f>
        <v>175</v>
      </c>
      <c r="F119" s="35">
        <f>G119+H119+I119+J119+K119+L119</f>
        <v>1050</v>
      </c>
      <c r="G119" s="35">
        <f aca="true" t="shared" si="26" ref="G119:L119">G120+G121+G122+G123</f>
        <v>175</v>
      </c>
      <c r="H119" s="35">
        <f t="shared" si="26"/>
        <v>175</v>
      </c>
      <c r="I119" s="35">
        <f t="shared" si="26"/>
        <v>175</v>
      </c>
      <c r="J119" s="35">
        <f t="shared" si="26"/>
        <v>175</v>
      </c>
      <c r="K119" s="35">
        <f t="shared" si="26"/>
        <v>175</v>
      </c>
      <c r="L119" s="35">
        <f t="shared" si="26"/>
        <v>175</v>
      </c>
      <c r="M119" s="104" t="s">
        <v>110</v>
      </c>
      <c r="N119" s="27"/>
    </row>
    <row r="120" spans="1:14" ht="69.75">
      <c r="A120" s="111"/>
      <c r="B120" s="105"/>
      <c r="C120" s="36" t="s">
        <v>30</v>
      </c>
      <c r="D120" s="105"/>
      <c r="E120" s="37">
        <v>175</v>
      </c>
      <c r="F120" s="35">
        <f>G120+H120+I120+J120+K120+L120</f>
        <v>1050</v>
      </c>
      <c r="G120" s="37">
        <v>175</v>
      </c>
      <c r="H120" s="37">
        <v>175</v>
      </c>
      <c r="I120" s="37">
        <v>175</v>
      </c>
      <c r="J120" s="37">
        <v>175</v>
      </c>
      <c r="K120" s="37">
        <v>175</v>
      </c>
      <c r="L120" s="37">
        <v>175</v>
      </c>
      <c r="M120" s="105"/>
      <c r="N120" s="27" t="s">
        <v>219</v>
      </c>
    </row>
    <row r="121" spans="1:14" ht="42">
      <c r="A121" s="111"/>
      <c r="B121" s="105"/>
      <c r="C121" s="36" t="s">
        <v>2</v>
      </c>
      <c r="D121" s="105"/>
      <c r="E121" s="27"/>
      <c r="F121" s="27"/>
      <c r="G121" s="27"/>
      <c r="H121" s="27"/>
      <c r="I121" s="27"/>
      <c r="J121" s="27"/>
      <c r="K121" s="27"/>
      <c r="L121" s="27"/>
      <c r="M121" s="105"/>
      <c r="N121" s="27"/>
    </row>
    <row r="122" spans="1:14" ht="55.5">
      <c r="A122" s="111"/>
      <c r="B122" s="105"/>
      <c r="C122" s="36" t="s">
        <v>31</v>
      </c>
      <c r="D122" s="105"/>
      <c r="E122" s="27"/>
      <c r="F122" s="27"/>
      <c r="G122" s="27"/>
      <c r="H122" s="27"/>
      <c r="I122" s="27"/>
      <c r="J122" s="27"/>
      <c r="K122" s="27"/>
      <c r="L122" s="27"/>
      <c r="M122" s="105"/>
      <c r="N122" s="27"/>
    </row>
    <row r="123" spans="1:14" ht="27.75">
      <c r="A123" s="112"/>
      <c r="B123" s="106"/>
      <c r="C123" s="36" t="s">
        <v>148</v>
      </c>
      <c r="D123" s="106"/>
      <c r="E123" s="27"/>
      <c r="F123" s="27"/>
      <c r="G123" s="27"/>
      <c r="H123" s="27"/>
      <c r="I123" s="27"/>
      <c r="J123" s="27"/>
      <c r="K123" s="27"/>
      <c r="L123" s="27"/>
      <c r="M123" s="106"/>
      <c r="N123" s="27"/>
    </row>
    <row r="124" spans="1:14" ht="12.75">
      <c r="A124" s="114" t="s">
        <v>11</v>
      </c>
      <c r="B124" s="115" t="s">
        <v>42</v>
      </c>
      <c r="C124" s="26" t="s">
        <v>1</v>
      </c>
      <c r="D124" s="104" t="s">
        <v>172</v>
      </c>
      <c r="E124" s="35">
        <f aca="true" t="shared" si="27" ref="E124:L124">E129</f>
        <v>827.9</v>
      </c>
      <c r="F124" s="35">
        <f t="shared" si="27"/>
        <v>2248.2</v>
      </c>
      <c r="G124" s="35">
        <f t="shared" si="27"/>
        <v>749.4</v>
      </c>
      <c r="H124" s="35">
        <f t="shared" si="27"/>
        <v>749.4</v>
      </c>
      <c r="I124" s="35">
        <f t="shared" si="27"/>
        <v>749.4</v>
      </c>
      <c r="J124" s="35">
        <f t="shared" si="27"/>
        <v>0</v>
      </c>
      <c r="K124" s="35">
        <f t="shared" si="27"/>
        <v>0</v>
      </c>
      <c r="L124" s="35">
        <f t="shared" si="27"/>
        <v>0</v>
      </c>
      <c r="M124" s="27"/>
      <c r="N124" s="27"/>
    </row>
    <row r="125" spans="1:14" ht="45" customHeight="1">
      <c r="A125" s="114"/>
      <c r="B125" s="115"/>
      <c r="C125" s="36" t="s">
        <v>30</v>
      </c>
      <c r="D125" s="105"/>
      <c r="E125" s="37"/>
      <c r="F125" s="37"/>
      <c r="G125" s="37"/>
      <c r="H125" s="37"/>
      <c r="I125" s="37"/>
      <c r="J125" s="37"/>
      <c r="K125" s="37"/>
      <c r="L125" s="37"/>
      <c r="M125" s="27"/>
      <c r="N125" s="27" t="s">
        <v>193</v>
      </c>
    </row>
    <row r="126" spans="1:14" ht="42">
      <c r="A126" s="114"/>
      <c r="B126" s="115"/>
      <c r="C126" s="36" t="s">
        <v>2</v>
      </c>
      <c r="D126" s="105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1:14" ht="55.5">
      <c r="A127" s="114"/>
      <c r="B127" s="115"/>
      <c r="C127" s="36" t="s">
        <v>31</v>
      </c>
      <c r="D127" s="105"/>
      <c r="E127" s="37">
        <f>E132</f>
        <v>827.9</v>
      </c>
      <c r="F127" s="37">
        <f>F132</f>
        <v>2248.2</v>
      </c>
      <c r="G127" s="37">
        <f>G132</f>
        <v>749.4</v>
      </c>
      <c r="H127" s="37">
        <f>H132</f>
        <v>749.4</v>
      </c>
      <c r="I127" s="37">
        <f>I132</f>
        <v>749.4</v>
      </c>
      <c r="J127" s="37">
        <v>0</v>
      </c>
      <c r="K127" s="37">
        <v>0</v>
      </c>
      <c r="L127" s="37">
        <v>0</v>
      </c>
      <c r="M127" s="27"/>
      <c r="N127" s="27"/>
    </row>
    <row r="128" spans="1:14" ht="27.75">
      <c r="A128" s="114"/>
      <c r="B128" s="115"/>
      <c r="C128" s="36" t="s">
        <v>148</v>
      </c>
      <c r="D128" s="106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ht="12.75">
      <c r="A129" s="34" t="s">
        <v>71</v>
      </c>
      <c r="B129" s="104" t="s">
        <v>74</v>
      </c>
      <c r="C129" s="26" t="s">
        <v>1</v>
      </c>
      <c r="D129" s="104" t="s">
        <v>172</v>
      </c>
      <c r="E129" s="35">
        <f>E130+E131+E132+E133</f>
        <v>827.9</v>
      </c>
      <c r="F129" s="35">
        <f>G129+H129+I129</f>
        <v>2248.2</v>
      </c>
      <c r="G129" s="35">
        <f aca="true" t="shared" si="28" ref="G129:L129">G130+G131+G132+G133</f>
        <v>749.4</v>
      </c>
      <c r="H129" s="35">
        <f t="shared" si="28"/>
        <v>749.4</v>
      </c>
      <c r="I129" s="35">
        <f t="shared" si="28"/>
        <v>749.4</v>
      </c>
      <c r="J129" s="35">
        <f t="shared" si="28"/>
        <v>0</v>
      </c>
      <c r="K129" s="35">
        <f t="shared" si="28"/>
        <v>0</v>
      </c>
      <c r="L129" s="35">
        <f t="shared" si="28"/>
        <v>0</v>
      </c>
      <c r="M129" s="104" t="s">
        <v>107</v>
      </c>
      <c r="N129" s="27"/>
    </row>
    <row r="130" spans="1:14" ht="69.75">
      <c r="A130" s="110"/>
      <c r="B130" s="105"/>
      <c r="C130" s="36" t="s">
        <v>30</v>
      </c>
      <c r="D130" s="105"/>
      <c r="E130" s="27"/>
      <c r="F130" s="35"/>
      <c r="G130" s="37"/>
      <c r="H130" s="37"/>
      <c r="I130" s="37"/>
      <c r="J130" s="37"/>
      <c r="K130" s="37"/>
      <c r="L130" s="37"/>
      <c r="M130" s="105"/>
      <c r="N130" s="27" t="s">
        <v>193</v>
      </c>
    </row>
    <row r="131" spans="1:14" ht="42">
      <c r="A131" s="111"/>
      <c r="B131" s="105"/>
      <c r="C131" s="36" t="s">
        <v>2</v>
      </c>
      <c r="D131" s="105"/>
      <c r="E131" s="27"/>
      <c r="F131" s="27"/>
      <c r="G131" s="27"/>
      <c r="H131" s="27"/>
      <c r="I131" s="27"/>
      <c r="J131" s="27"/>
      <c r="K131" s="27"/>
      <c r="L131" s="27"/>
      <c r="M131" s="105"/>
      <c r="N131" s="27"/>
    </row>
    <row r="132" spans="1:14" ht="55.5">
      <c r="A132" s="111"/>
      <c r="B132" s="105"/>
      <c r="C132" s="36" t="s">
        <v>31</v>
      </c>
      <c r="D132" s="105"/>
      <c r="E132" s="33">
        <v>827.9</v>
      </c>
      <c r="F132" s="35">
        <f>G132+H132+I132</f>
        <v>2248.2</v>
      </c>
      <c r="G132" s="33">
        <v>749.4</v>
      </c>
      <c r="H132" s="33">
        <v>749.4</v>
      </c>
      <c r="I132" s="33">
        <v>749.4</v>
      </c>
      <c r="J132" s="37">
        <v>0</v>
      </c>
      <c r="K132" s="37">
        <v>0</v>
      </c>
      <c r="L132" s="37">
        <v>0</v>
      </c>
      <c r="M132" s="105"/>
      <c r="N132" s="27"/>
    </row>
    <row r="133" spans="1:14" ht="27.75">
      <c r="A133" s="112"/>
      <c r="B133" s="106"/>
      <c r="C133" s="36" t="s">
        <v>148</v>
      </c>
      <c r="D133" s="106"/>
      <c r="E133" s="27"/>
      <c r="F133" s="27"/>
      <c r="G133" s="27"/>
      <c r="H133" s="27"/>
      <c r="I133" s="27"/>
      <c r="J133" s="45"/>
      <c r="K133" s="45"/>
      <c r="L133" s="45"/>
      <c r="M133" s="106"/>
      <c r="N133" s="27"/>
    </row>
    <row r="134" spans="1:14" ht="15" customHeight="1">
      <c r="A134" s="114" t="s">
        <v>35</v>
      </c>
      <c r="B134" s="115" t="s">
        <v>45</v>
      </c>
      <c r="C134" s="26" t="s">
        <v>1</v>
      </c>
      <c r="D134" s="104" t="s">
        <v>172</v>
      </c>
      <c r="E134" s="35">
        <f>E135</f>
        <v>884</v>
      </c>
      <c r="F134" s="35">
        <f>G134+H134+I134+J134+K134+L134</f>
        <v>5304</v>
      </c>
      <c r="G134" s="35">
        <f aca="true" t="shared" si="29" ref="G134:L134">G135</f>
        <v>884</v>
      </c>
      <c r="H134" s="35">
        <f t="shared" si="29"/>
        <v>884</v>
      </c>
      <c r="I134" s="35">
        <f t="shared" si="29"/>
        <v>884</v>
      </c>
      <c r="J134" s="35">
        <f t="shared" si="29"/>
        <v>884</v>
      </c>
      <c r="K134" s="35">
        <f t="shared" si="29"/>
        <v>884</v>
      </c>
      <c r="L134" s="35">
        <f t="shared" si="29"/>
        <v>884</v>
      </c>
      <c r="M134" s="27"/>
      <c r="N134" s="27"/>
    </row>
    <row r="135" spans="1:14" ht="69.75">
      <c r="A135" s="114"/>
      <c r="B135" s="115"/>
      <c r="C135" s="36" t="s">
        <v>30</v>
      </c>
      <c r="D135" s="105"/>
      <c r="E135" s="37">
        <f>E140+E145</f>
        <v>884</v>
      </c>
      <c r="F135" s="35">
        <f>G135+H135+I135+J135+K135+L135</f>
        <v>5304</v>
      </c>
      <c r="G135" s="37">
        <f aca="true" t="shared" si="30" ref="G135:L135">G140+G145</f>
        <v>884</v>
      </c>
      <c r="H135" s="37">
        <f t="shared" si="30"/>
        <v>884</v>
      </c>
      <c r="I135" s="37">
        <f t="shared" si="30"/>
        <v>884</v>
      </c>
      <c r="J135" s="37">
        <f t="shared" si="30"/>
        <v>884</v>
      </c>
      <c r="K135" s="37">
        <f t="shared" si="30"/>
        <v>884</v>
      </c>
      <c r="L135" s="37">
        <f t="shared" si="30"/>
        <v>884</v>
      </c>
      <c r="M135" s="27"/>
      <c r="N135" s="27" t="s">
        <v>194</v>
      </c>
    </row>
    <row r="136" spans="1:14" ht="50.25" customHeight="1">
      <c r="A136" s="114"/>
      <c r="B136" s="115"/>
      <c r="C136" s="36" t="s">
        <v>2</v>
      </c>
      <c r="D136" s="105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14" ht="58.5" customHeight="1">
      <c r="A137" s="114"/>
      <c r="B137" s="115"/>
      <c r="C137" s="36" t="s">
        <v>31</v>
      </c>
      <c r="D137" s="105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ht="27.75">
      <c r="A138" s="114"/>
      <c r="B138" s="115"/>
      <c r="C138" s="36" t="s">
        <v>148</v>
      </c>
      <c r="D138" s="106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14" ht="12.75">
      <c r="A139" s="34" t="s">
        <v>73</v>
      </c>
      <c r="B139" s="104" t="s">
        <v>75</v>
      </c>
      <c r="C139" s="26" t="s">
        <v>1</v>
      </c>
      <c r="D139" s="104" t="s">
        <v>172</v>
      </c>
      <c r="E139" s="35">
        <f>E140+E141+E142+E143</f>
        <v>784</v>
      </c>
      <c r="F139" s="35">
        <f>G139+H139+I139+J139+K139+L139</f>
        <v>4704</v>
      </c>
      <c r="G139" s="35">
        <f aca="true" t="shared" si="31" ref="G139:L139">G140+G141+G142+G143</f>
        <v>784</v>
      </c>
      <c r="H139" s="35">
        <f t="shared" si="31"/>
        <v>784</v>
      </c>
      <c r="I139" s="35">
        <f t="shared" si="31"/>
        <v>784</v>
      </c>
      <c r="J139" s="35">
        <f t="shared" si="31"/>
        <v>784</v>
      </c>
      <c r="K139" s="35">
        <f t="shared" si="31"/>
        <v>784</v>
      </c>
      <c r="L139" s="35">
        <f t="shared" si="31"/>
        <v>784</v>
      </c>
      <c r="M139" s="104" t="s">
        <v>108</v>
      </c>
      <c r="N139" s="27"/>
    </row>
    <row r="140" spans="1:14" ht="69.75">
      <c r="A140" s="110"/>
      <c r="B140" s="105"/>
      <c r="C140" s="36" t="s">
        <v>30</v>
      </c>
      <c r="D140" s="105"/>
      <c r="E140" s="46">
        <v>784</v>
      </c>
      <c r="F140" s="35">
        <f>G140+H140+I140+J140+K140+L140</f>
        <v>4704</v>
      </c>
      <c r="G140" s="46">
        <v>784</v>
      </c>
      <c r="H140" s="46">
        <v>784</v>
      </c>
      <c r="I140" s="46">
        <v>784</v>
      </c>
      <c r="J140" s="46">
        <v>784</v>
      </c>
      <c r="K140" s="46">
        <v>784</v>
      </c>
      <c r="L140" s="46">
        <v>784</v>
      </c>
      <c r="M140" s="105"/>
      <c r="N140" s="27" t="s">
        <v>194</v>
      </c>
    </row>
    <row r="141" spans="1:14" ht="42">
      <c r="A141" s="111"/>
      <c r="B141" s="105"/>
      <c r="C141" s="36" t="s">
        <v>2</v>
      </c>
      <c r="D141" s="105"/>
      <c r="E141" s="27"/>
      <c r="F141" s="27"/>
      <c r="G141" s="27"/>
      <c r="H141" s="27"/>
      <c r="I141" s="27"/>
      <c r="J141" s="27"/>
      <c r="K141" s="27"/>
      <c r="L141" s="27"/>
      <c r="M141" s="105"/>
      <c r="N141" s="27"/>
    </row>
    <row r="142" spans="1:14" ht="55.5">
      <c r="A142" s="111"/>
      <c r="B142" s="105"/>
      <c r="C142" s="36" t="s">
        <v>31</v>
      </c>
      <c r="D142" s="105"/>
      <c r="E142" s="27"/>
      <c r="F142" s="27"/>
      <c r="G142" s="27"/>
      <c r="H142" s="27"/>
      <c r="I142" s="27"/>
      <c r="J142" s="27"/>
      <c r="K142" s="27"/>
      <c r="L142" s="27"/>
      <c r="M142" s="105"/>
      <c r="N142" s="27"/>
    </row>
    <row r="143" spans="1:14" ht="27.75">
      <c r="A143" s="112"/>
      <c r="B143" s="106"/>
      <c r="C143" s="36" t="s">
        <v>148</v>
      </c>
      <c r="D143" s="106"/>
      <c r="E143" s="27"/>
      <c r="F143" s="27"/>
      <c r="G143" s="27"/>
      <c r="H143" s="27"/>
      <c r="I143" s="27"/>
      <c r="J143" s="27"/>
      <c r="K143" s="27"/>
      <c r="L143" s="27"/>
      <c r="M143" s="106"/>
      <c r="N143" s="27"/>
    </row>
    <row r="144" spans="1:14" ht="12.75">
      <c r="A144" s="34" t="s">
        <v>76</v>
      </c>
      <c r="B144" s="104" t="s">
        <v>77</v>
      </c>
      <c r="C144" s="26" t="s">
        <v>1</v>
      </c>
      <c r="D144" s="104" t="s">
        <v>172</v>
      </c>
      <c r="E144" s="35">
        <f>E145+E146+E147+E148</f>
        <v>100</v>
      </c>
      <c r="F144" s="35">
        <f>G144+H144+I144+J144+K144+L144</f>
        <v>600</v>
      </c>
      <c r="G144" s="35">
        <f aca="true" t="shared" si="32" ref="G144:L144">G145+G146+G147+G148</f>
        <v>100</v>
      </c>
      <c r="H144" s="35">
        <f t="shared" si="32"/>
        <v>100</v>
      </c>
      <c r="I144" s="35">
        <f t="shared" si="32"/>
        <v>100</v>
      </c>
      <c r="J144" s="35">
        <f t="shared" si="32"/>
        <v>100</v>
      </c>
      <c r="K144" s="35">
        <f t="shared" si="32"/>
        <v>100</v>
      </c>
      <c r="L144" s="35">
        <f t="shared" si="32"/>
        <v>100</v>
      </c>
      <c r="M144" s="104" t="s">
        <v>110</v>
      </c>
      <c r="N144" s="27"/>
    </row>
    <row r="145" spans="1:14" ht="69.75">
      <c r="A145" s="110"/>
      <c r="B145" s="105"/>
      <c r="C145" s="36" t="s">
        <v>30</v>
      </c>
      <c r="D145" s="105"/>
      <c r="E145" s="46">
        <v>100</v>
      </c>
      <c r="F145" s="35">
        <f>G145+H145+I145+J145+K145+L145</f>
        <v>600</v>
      </c>
      <c r="G145" s="46">
        <v>100</v>
      </c>
      <c r="H145" s="46">
        <v>100</v>
      </c>
      <c r="I145" s="46">
        <v>100</v>
      </c>
      <c r="J145" s="46">
        <v>100</v>
      </c>
      <c r="K145" s="46">
        <v>100</v>
      </c>
      <c r="L145" s="46">
        <v>100</v>
      </c>
      <c r="M145" s="105"/>
      <c r="N145" s="27" t="s">
        <v>194</v>
      </c>
    </row>
    <row r="146" spans="1:14" ht="42">
      <c r="A146" s="111"/>
      <c r="B146" s="105"/>
      <c r="C146" s="36" t="s">
        <v>2</v>
      </c>
      <c r="D146" s="105"/>
      <c r="E146" s="27"/>
      <c r="F146" s="27"/>
      <c r="G146" s="27"/>
      <c r="H146" s="27"/>
      <c r="I146" s="27"/>
      <c r="J146" s="27"/>
      <c r="K146" s="27"/>
      <c r="L146" s="27"/>
      <c r="M146" s="105"/>
      <c r="N146" s="27"/>
    </row>
    <row r="147" spans="1:14" ht="55.5">
      <c r="A147" s="111"/>
      <c r="B147" s="105"/>
      <c r="C147" s="36" t="s">
        <v>31</v>
      </c>
      <c r="D147" s="105"/>
      <c r="E147" s="27"/>
      <c r="F147" s="27"/>
      <c r="G147" s="27"/>
      <c r="H147" s="27"/>
      <c r="I147" s="27"/>
      <c r="J147" s="27"/>
      <c r="K147" s="27"/>
      <c r="L147" s="27"/>
      <c r="M147" s="105"/>
      <c r="N147" s="27"/>
    </row>
    <row r="148" spans="1:14" ht="27.75">
      <c r="A148" s="112"/>
      <c r="B148" s="106"/>
      <c r="C148" s="36" t="s">
        <v>148</v>
      </c>
      <c r="D148" s="106"/>
      <c r="E148" s="27"/>
      <c r="F148" s="27"/>
      <c r="G148" s="27"/>
      <c r="H148" s="27"/>
      <c r="I148" s="27"/>
      <c r="J148" s="27"/>
      <c r="K148" s="27"/>
      <c r="L148" s="27"/>
      <c r="M148" s="106"/>
      <c r="N148" s="27"/>
    </row>
    <row r="149" spans="1:14" ht="3" customHeight="1">
      <c r="A149" s="47"/>
      <c r="B149" s="48"/>
      <c r="C149" s="4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</row>
    <row r="150" spans="1:14" ht="15">
      <c r="A150" s="116" t="s">
        <v>78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</row>
    <row r="151" spans="1:14" ht="15">
      <c r="A151" s="31" t="s">
        <v>25</v>
      </c>
      <c r="B151" s="117" t="s">
        <v>195</v>
      </c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</row>
    <row r="152" spans="1:14" ht="15">
      <c r="A152" s="118" t="s">
        <v>26</v>
      </c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ht="4.5" customHeight="1">
      <c r="A153" s="32"/>
    </row>
    <row r="154" spans="1:14" ht="12.75" customHeight="1">
      <c r="A154" s="110" t="s">
        <v>12</v>
      </c>
      <c r="B154" s="113" t="s">
        <v>18</v>
      </c>
      <c r="C154" s="113" t="s">
        <v>19</v>
      </c>
      <c r="D154" s="113" t="s">
        <v>20</v>
      </c>
      <c r="E154" s="104" t="s">
        <v>29</v>
      </c>
      <c r="F154" s="113" t="s">
        <v>28</v>
      </c>
      <c r="G154" s="119" t="s">
        <v>27</v>
      </c>
      <c r="H154" s="120"/>
      <c r="I154" s="120"/>
      <c r="J154" s="120"/>
      <c r="K154" s="120"/>
      <c r="L154" s="121"/>
      <c r="M154" s="113" t="s">
        <v>21</v>
      </c>
      <c r="N154" s="113" t="s">
        <v>22</v>
      </c>
    </row>
    <row r="155" spans="1:14" ht="96" customHeight="1">
      <c r="A155" s="112"/>
      <c r="B155" s="113"/>
      <c r="C155" s="113"/>
      <c r="D155" s="113"/>
      <c r="E155" s="106"/>
      <c r="F155" s="113"/>
      <c r="G155" s="33" t="s">
        <v>140</v>
      </c>
      <c r="H155" s="33" t="s">
        <v>141</v>
      </c>
      <c r="I155" s="33" t="s">
        <v>142</v>
      </c>
      <c r="J155" s="33" t="s">
        <v>143</v>
      </c>
      <c r="K155" s="33" t="s">
        <v>144</v>
      </c>
      <c r="L155" s="33" t="s">
        <v>145</v>
      </c>
      <c r="M155" s="113"/>
      <c r="N155" s="113"/>
    </row>
    <row r="156" spans="1:14" ht="12.75">
      <c r="A156" s="34">
        <v>1</v>
      </c>
      <c r="B156" s="33">
        <v>2</v>
      </c>
      <c r="C156" s="33">
        <v>3</v>
      </c>
      <c r="D156" s="33">
        <v>4</v>
      </c>
      <c r="E156" s="33">
        <v>5</v>
      </c>
      <c r="F156" s="33">
        <v>6</v>
      </c>
      <c r="G156" s="33">
        <v>7</v>
      </c>
      <c r="H156" s="33">
        <v>8</v>
      </c>
      <c r="I156" s="33">
        <v>9</v>
      </c>
      <c r="J156" s="33">
        <v>10</v>
      </c>
      <c r="K156" s="33">
        <v>11</v>
      </c>
      <c r="L156" s="33">
        <v>12</v>
      </c>
      <c r="M156" s="33">
        <v>13</v>
      </c>
      <c r="N156" s="33">
        <v>14</v>
      </c>
    </row>
    <row r="157" spans="1:14" ht="12.75">
      <c r="A157" s="114" t="s">
        <v>10</v>
      </c>
      <c r="B157" s="115" t="s">
        <v>222</v>
      </c>
      <c r="C157" s="26" t="s">
        <v>1</v>
      </c>
      <c r="D157" s="104" t="s">
        <v>172</v>
      </c>
      <c r="E157" s="35">
        <f>E158+E159+E160+E161</f>
        <v>59186.200000000004</v>
      </c>
      <c r="F157" s="35">
        <f>G157+H157+I157+J157+K157+L157</f>
        <v>331794.1</v>
      </c>
      <c r="G157" s="35">
        <f aca="true" t="shared" si="33" ref="G157:L157">G158+G159+G160+G161</f>
        <v>55568.5</v>
      </c>
      <c r="H157" s="35">
        <f t="shared" si="33"/>
        <v>55584.3</v>
      </c>
      <c r="I157" s="35">
        <f t="shared" si="33"/>
        <v>55584.3</v>
      </c>
      <c r="J157" s="35">
        <f t="shared" si="33"/>
        <v>55019</v>
      </c>
      <c r="K157" s="35">
        <f t="shared" si="33"/>
        <v>55019</v>
      </c>
      <c r="L157" s="35">
        <f t="shared" si="33"/>
        <v>55019</v>
      </c>
      <c r="M157" s="27"/>
      <c r="N157" s="27"/>
    </row>
    <row r="158" spans="1:14" ht="69.75">
      <c r="A158" s="114"/>
      <c r="B158" s="115"/>
      <c r="C158" s="36" t="s">
        <v>30</v>
      </c>
      <c r="D158" s="105"/>
      <c r="E158" s="37">
        <f>E163+E168+E173</f>
        <v>58749.9</v>
      </c>
      <c r="F158" s="35">
        <f>G158+H158+I158+J158+K158+L158</f>
        <v>330098.2</v>
      </c>
      <c r="G158" s="37">
        <f>G163+G168+G173</f>
        <v>55003.2</v>
      </c>
      <c r="H158" s="37">
        <f aca="true" t="shared" si="34" ref="H158:I160">H163+H168+H173</f>
        <v>55019</v>
      </c>
      <c r="I158" s="37">
        <f t="shared" si="34"/>
        <v>55019</v>
      </c>
      <c r="J158" s="37">
        <f>J163+J168+J173</f>
        <v>55019</v>
      </c>
      <c r="K158" s="37">
        <f>K163+K168+K173</f>
        <v>55019</v>
      </c>
      <c r="L158" s="37">
        <f>L163+L168+L173</f>
        <v>55019</v>
      </c>
      <c r="M158" s="27"/>
      <c r="N158" s="27"/>
    </row>
    <row r="159" spans="1:14" ht="42">
      <c r="A159" s="114"/>
      <c r="B159" s="115"/>
      <c r="C159" s="36" t="s">
        <v>2</v>
      </c>
      <c r="D159" s="105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ht="55.5">
      <c r="A160" s="114"/>
      <c r="B160" s="115"/>
      <c r="C160" s="36" t="s">
        <v>31</v>
      </c>
      <c r="D160" s="105"/>
      <c r="E160" s="37">
        <f>E165+E170+E175</f>
        <v>436.3</v>
      </c>
      <c r="F160" s="35">
        <f>G160+H160+I160</f>
        <v>1695.8999999999999</v>
      </c>
      <c r="G160" s="37">
        <f>G165+G170+G175</f>
        <v>565.3</v>
      </c>
      <c r="H160" s="37">
        <f t="shared" si="34"/>
        <v>565.3</v>
      </c>
      <c r="I160" s="37">
        <f t="shared" si="34"/>
        <v>565.3</v>
      </c>
      <c r="J160" s="37">
        <v>0</v>
      </c>
      <c r="K160" s="37">
        <v>0</v>
      </c>
      <c r="L160" s="37">
        <v>0</v>
      </c>
      <c r="M160" s="27"/>
      <c r="N160" s="27"/>
    </row>
    <row r="161" spans="1:14" ht="27.75">
      <c r="A161" s="114"/>
      <c r="B161" s="115"/>
      <c r="C161" s="36" t="s">
        <v>148</v>
      </c>
      <c r="D161" s="106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1:14" ht="12.75" customHeight="1">
      <c r="A162" s="34" t="s">
        <v>23</v>
      </c>
      <c r="B162" s="104" t="s">
        <v>49</v>
      </c>
      <c r="C162" s="26" t="s">
        <v>1</v>
      </c>
      <c r="D162" s="104" t="s">
        <v>172</v>
      </c>
      <c r="E162" s="35">
        <f>E163+E164+E165+E166</f>
        <v>38602.3</v>
      </c>
      <c r="F162" s="35">
        <f>G162+H162+I162+J162+K162+L162</f>
        <v>238961.10000000003</v>
      </c>
      <c r="G162" s="35">
        <f aca="true" t="shared" si="35" ref="G162:L162">G163+G164+G165+G166</f>
        <v>40109.5</v>
      </c>
      <c r="H162" s="35">
        <f t="shared" si="35"/>
        <v>40109.5</v>
      </c>
      <c r="I162" s="35">
        <f t="shared" si="35"/>
        <v>40109.5</v>
      </c>
      <c r="J162" s="35">
        <f t="shared" si="35"/>
        <v>39544.2</v>
      </c>
      <c r="K162" s="35">
        <f t="shared" si="35"/>
        <v>39544.2</v>
      </c>
      <c r="L162" s="35">
        <f t="shared" si="35"/>
        <v>39544.2</v>
      </c>
      <c r="M162" s="104" t="s">
        <v>111</v>
      </c>
      <c r="N162" s="104" t="s">
        <v>196</v>
      </c>
    </row>
    <row r="163" spans="1:14" ht="69.75">
      <c r="A163" s="110"/>
      <c r="B163" s="105"/>
      <c r="C163" s="36" t="s">
        <v>30</v>
      </c>
      <c r="D163" s="105"/>
      <c r="E163" s="50">
        <v>38166</v>
      </c>
      <c r="F163" s="35">
        <f>G163+H163+I163+J163+K163+L163</f>
        <v>237265.2</v>
      </c>
      <c r="G163" s="37">
        <f aca="true" t="shared" si="36" ref="G163:L163">31661.8+7882.4</f>
        <v>39544.2</v>
      </c>
      <c r="H163" s="37">
        <f t="shared" si="36"/>
        <v>39544.2</v>
      </c>
      <c r="I163" s="37">
        <f t="shared" si="36"/>
        <v>39544.2</v>
      </c>
      <c r="J163" s="37">
        <f t="shared" si="36"/>
        <v>39544.2</v>
      </c>
      <c r="K163" s="37">
        <f t="shared" si="36"/>
        <v>39544.2</v>
      </c>
      <c r="L163" s="37">
        <f t="shared" si="36"/>
        <v>39544.2</v>
      </c>
      <c r="M163" s="105"/>
      <c r="N163" s="105"/>
    </row>
    <row r="164" spans="1:14" ht="42">
      <c r="A164" s="111"/>
      <c r="B164" s="105"/>
      <c r="C164" s="36" t="s">
        <v>2</v>
      </c>
      <c r="D164" s="105"/>
      <c r="E164" s="27"/>
      <c r="F164" s="27"/>
      <c r="G164" s="27"/>
      <c r="H164" s="27"/>
      <c r="I164" s="27"/>
      <c r="J164" s="27"/>
      <c r="K164" s="27"/>
      <c r="L164" s="27"/>
      <c r="M164" s="105"/>
      <c r="N164" s="105"/>
    </row>
    <row r="165" spans="1:14" ht="55.5">
      <c r="A165" s="111"/>
      <c r="B165" s="105"/>
      <c r="C165" s="36" t="s">
        <v>31</v>
      </c>
      <c r="D165" s="105"/>
      <c r="E165" s="33">
        <v>436.3</v>
      </c>
      <c r="F165" s="35">
        <f>G165+H165+I165</f>
        <v>1695.8999999999999</v>
      </c>
      <c r="G165" s="33">
        <v>565.3</v>
      </c>
      <c r="H165" s="33">
        <v>565.3</v>
      </c>
      <c r="I165" s="33">
        <v>565.3</v>
      </c>
      <c r="J165" s="33">
        <v>0</v>
      </c>
      <c r="K165" s="33">
        <v>0</v>
      </c>
      <c r="L165" s="33">
        <v>0</v>
      </c>
      <c r="M165" s="105"/>
      <c r="N165" s="105"/>
    </row>
    <row r="166" spans="1:14" ht="27.75">
      <c r="A166" s="112"/>
      <c r="B166" s="106"/>
      <c r="C166" s="36" t="s">
        <v>148</v>
      </c>
      <c r="D166" s="106"/>
      <c r="E166" s="27"/>
      <c r="F166" s="27"/>
      <c r="G166" s="27"/>
      <c r="H166" s="27"/>
      <c r="I166" s="27"/>
      <c r="J166" s="27"/>
      <c r="K166" s="27"/>
      <c r="L166" s="27"/>
      <c r="M166" s="106"/>
      <c r="N166" s="106"/>
    </row>
    <row r="167" spans="1:14" ht="25.5" customHeight="1">
      <c r="A167" s="34" t="s">
        <v>65</v>
      </c>
      <c r="B167" s="104" t="s">
        <v>223</v>
      </c>
      <c r="C167" s="26" t="s">
        <v>1</v>
      </c>
      <c r="D167" s="104" t="s">
        <v>172</v>
      </c>
      <c r="E167" s="35">
        <f>E168+E169+E170+E171</f>
        <v>18163.1</v>
      </c>
      <c r="F167" s="35">
        <f>G167+H167+I167+J167+K167+L167</f>
        <v>75799</v>
      </c>
      <c r="G167" s="35">
        <f aca="true" t="shared" si="37" ref="G167:L167">G168+G169+G170+G171</f>
        <v>12620</v>
      </c>
      <c r="H167" s="35">
        <f t="shared" si="37"/>
        <v>12635.8</v>
      </c>
      <c r="I167" s="35">
        <f t="shared" si="37"/>
        <v>12635.8</v>
      </c>
      <c r="J167" s="35">
        <f t="shared" si="37"/>
        <v>12635.8</v>
      </c>
      <c r="K167" s="35">
        <f t="shared" si="37"/>
        <v>12635.8</v>
      </c>
      <c r="L167" s="35">
        <f t="shared" si="37"/>
        <v>12635.8</v>
      </c>
      <c r="M167" s="104" t="s">
        <v>112</v>
      </c>
      <c r="N167" s="104" t="s">
        <v>197</v>
      </c>
    </row>
    <row r="168" spans="1:14" ht="69.75">
      <c r="A168" s="110"/>
      <c r="B168" s="105"/>
      <c r="C168" s="36" t="s">
        <v>30</v>
      </c>
      <c r="D168" s="105"/>
      <c r="E168" s="50">
        <v>18163.1</v>
      </c>
      <c r="F168" s="35">
        <f>G168+H168+I168+J168+K168+L168</f>
        <v>75799</v>
      </c>
      <c r="G168" s="37">
        <v>12620</v>
      </c>
      <c r="H168" s="37">
        <v>12635.8</v>
      </c>
      <c r="I168" s="37">
        <v>12635.8</v>
      </c>
      <c r="J168" s="37">
        <v>12635.8</v>
      </c>
      <c r="K168" s="37">
        <v>12635.8</v>
      </c>
      <c r="L168" s="37">
        <v>12635.8</v>
      </c>
      <c r="M168" s="105"/>
      <c r="N168" s="105"/>
    </row>
    <row r="169" spans="1:14" ht="42">
      <c r="A169" s="111"/>
      <c r="B169" s="105"/>
      <c r="C169" s="36" t="s">
        <v>2</v>
      </c>
      <c r="D169" s="105"/>
      <c r="E169" s="27"/>
      <c r="F169" s="27"/>
      <c r="G169" s="27"/>
      <c r="H169" s="27"/>
      <c r="I169" s="27"/>
      <c r="J169" s="27"/>
      <c r="K169" s="27"/>
      <c r="L169" s="27"/>
      <c r="M169" s="105"/>
      <c r="N169" s="105"/>
    </row>
    <row r="170" spans="1:14" ht="55.5">
      <c r="A170" s="111"/>
      <c r="B170" s="105"/>
      <c r="C170" s="36" t="s">
        <v>31</v>
      </c>
      <c r="D170" s="105"/>
      <c r="E170" s="27"/>
      <c r="F170" s="27"/>
      <c r="G170" s="27"/>
      <c r="H170" s="27"/>
      <c r="I170" s="27"/>
      <c r="J170" s="27"/>
      <c r="K170" s="27"/>
      <c r="L170" s="27"/>
      <c r="M170" s="105"/>
      <c r="N170" s="105"/>
    </row>
    <row r="171" spans="1:14" ht="27.75">
      <c r="A171" s="112"/>
      <c r="B171" s="106"/>
      <c r="C171" s="36" t="s">
        <v>148</v>
      </c>
      <c r="D171" s="106"/>
      <c r="E171" s="27"/>
      <c r="F171" s="27"/>
      <c r="G171" s="27"/>
      <c r="H171" s="27"/>
      <c r="I171" s="27"/>
      <c r="J171" s="27"/>
      <c r="K171" s="27"/>
      <c r="L171" s="27"/>
      <c r="M171" s="106"/>
      <c r="N171" s="106"/>
    </row>
    <row r="172" spans="1:14" ht="12.75">
      <c r="A172" s="34" t="s">
        <v>66</v>
      </c>
      <c r="B172" s="104" t="s">
        <v>224</v>
      </c>
      <c r="C172" s="26" t="s">
        <v>1</v>
      </c>
      <c r="D172" s="104" t="s">
        <v>172</v>
      </c>
      <c r="E172" s="35">
        <f>E173+E174+E175+E176</f>
        <v>2420.8</v>
      </c>
      <c r="F172" s="35">
        <f>G172+H172+I172+J172+K172+L172</f>
        <v>17034</v>
      </c>
      <c r="G172" s="35">
        <f aca="true" t="shared" si="38" ref="G172:L172">G173+G174+G175+G176</f>
        <v>2839</v>
      </c>
      <c r="H172" s="35">
        <f t="shared" si="38"/>
        <v>2839</v>
      </c>
      <c r="I172" s="35">
        <f t="shared" si="38"/>
        <v>2839</v>
      </c>
      <c r="J172" s="35">
        <f t="shared" si="38"/>
        <v>2839</v>
      </c>
      <c r="K172" s="35">
        <f t="shared" si="38"/>
        <v>2839</v>
      </c>
      <c r="L172" s="35">
        <f t="shared" si="38"/>
        <v>2839</v>
      </c>
      <c r="M172" s="104" t="s">
        <v>113</v>
      </c>
      <c r="N172" s="104" t="s">
        <v>198</v>
      </c>
    </row>
    <row r="173" spans="1:14" ht="75" customHeight="1">
      <c r="A173" s="110"/>
      <c r="B173" s="105"/>
      <c r="C173" s="36" t="s">
        <v>30</v>
      </c>
      <c r="D173" s="105"/>
      <c r="E173" s="33">
        <v>2420.8</v>
      </c>
      <c r="F173" s="35">
        <f>G173+H173+I173+J173+K173+L173</f>
        <v>17034</v>
      </c>
      <c r="G173" s="37">
        <v>2839</v>
      </c>
      <c r="H173" s="37">
        <v>2839</v>
      </c>
      <c r="I173" s="37">
        <v>2839</v>
      </c>
      <c r="J173" s="37">
        <v>2839</v>
      </c>
      <c r="K173" s="37">
        <v>2839</v>
      </c>
      <c r="L173" s="37">
        <v>2839</v>
      </c>
      <c r="M173" s="105"/>
      <c r="N173" s="105"/>
    </row>
    <row r="174" spans="1:14" ht="51.75" customHeight="1">
      <c r="A174" s="111"/>
      <c r="B174" s="105"/>
      <c r="C174" s="36" t="s">
        <v>2</v>
      </c>
      <c r="D174" s="105"/>
      <c r="E174" s="27"/>
      <c r="F174" s="27"/>
      <c r="G174" s="27"/>
      <c r="H174" s="27"/>
      <c r="I174" s="27"/>
      <c r="J174" s="27"/>
      <c r="K174" s="27"/>
      <c r="L174" s="27"/>
      <c r="M174" s="105"/>
      <c r="N174" s="105"/>
    </row>
    <row r="175" spans="1:14" ht="55.5">
      <c r="A175" s="111"/>
      <c r="B175" s="105"/>
      <c r="C175" s="36" t="s">
        <v>31</v>
      </c>
      <c r="D175" s="105"/>
      <c r="E175" s="27"/>
      <c r="F175" s="27"/>
      <c r="G175" s="27"/>
      <c r="H175" s="27"/>
      <c r="I175" s="27"/>
      <c r="J175" s="27"/>
      <c r="K175" s="27"/>
      <c r="L175" s="27"/>
      <c r="M175" s="105"/>
      <c r="N175" s="105"/>
    </row>
    <row r="176" spans="1:14" ht="27.75">
      <c r="A176" s="112"/>
      <c r="B176" s="106"/>
      <c r="C176" s="36" t="s">
        <v>148</v>
      </c>
      <c r="D176" s="106"/>
      <c r="E176" s="27"/>
      <c r="F176" s="27"/>
      <c r="G176" s="27"/>
      <c r="H176" s="27"/>
      <c r="I176" s="27"/>
      <c r="J176" s="27"/>
      <c r="K176" s="27"/>
      <c r="L176" s="27"/>
      <c r="M176" s="106"/>
      <c r="N176" s="106"/>
    </row>
    <row r="177" spans="1:14" ht="23.25" customHeight="1">
      <c r="A177" s="114" t="s">
        <v>11</v>
      </c>
      <c r="B177" s="115" t="s">
        <v>225</v>
      </c>
      <c r="C177" s="26" t="s">
        <v>1</v>
      </c>
      <c r="D177" s="104" t="s">
        <v>172</v>
      </c>
      <c r="E177" s="43">
        <f>E178</f>
        <v>2348.1</v>
      </c>
      <c r="F177" s="35">
        <f aca="true" t="shared" si="39" ref="F177:L178">F182</f>
        <v>16201.8</v>
      </c>
      <c r="G177" s="35">
        <f t="shared" si="39"/>
        <v>2700.3</v>
      </c>
      <c r="H177" s="35">
        <f t="shared" si="39"/>
        <v>2700.3</v>
      </c>
      <c r="I177" s="35">
        <f t="shared" si="39"/>
        <v>2700.3</v>
      </c>
      <c r="J177" s="35">
        <f t="shared" si="39"/>
        <v>2700.3</v>
      </c>
      <c r="K177" s="35">
        <f t="shared" si="39"/>
        <v>2700.3</v>
      </c>
      <c r="L177" s="35">
        <f t="shared" si="39"/>
        <v>2700.3</v>
      </c>
      <c r="M177" s="27"/>
      <c r="N177" s="27"/>
    </row>
    <row r="178" spans="1:14" ht="69.75">
      <c r="A178" s="114"/>
      <c r="B178" s="115"/>
      <c r="C178" s="36" t="s">
        <v>30</v>
      </c>
      <c r="D178" s="105"/>
      <c r="E178" s="33">
        <v>2348.1</v>
      </c>
      <c r="F178" s="37">
        <f>F183</f>
        <v>16201.8</v>
      </c>
      <c r="G178" s="37">
        <f t="shared" si="39"/>
        <v>2700.3</v>
      </c>
      <c r="H178" s="37">
        <f t="shared" si="39"/>
        <v>2700.3</v>
      </c>
      <c r="I178" s="37">
        <f t="shared" si="39"/>
        <v>2700.3</v>
      </c>
      <c r="J178" s="37">
        <f t="shared" si="39"/>
        <v>2700.3</v>
      </c>
      <c r="K178" s="37">
        <f t="shared" si="39"/>
        <v>2700.3</v>
      </c>
      <c r="L178" s="37">
        <f t="shared" si="39"/>
        <v>2700.3</v>
      </c>
      <c r="M178" s="27"/>
      <c r="N178" s="27" t="s">
        <v>199</v>
      </c>
    </row>
    <row r="179" spans="1:14" ht="42">
      <c r="A179" s="114"/>
      <c r="B179" s="115"/>
      <c r="C179" s="36" t="s">
        <v>2</v>
      </c>
      <c r="D179" s="105"/>
      <c r="E179" s="27"/>
      <c r="F179" s="38"/>
      <c r="G179" s="38"/>
      <c r="H179" s="38"/>
      <c r="I179" s="38"/>
      <c r="J179" s="38"/>
      <c r="K179" s="38"/>
      <c r="L179" s="38"/>
      <c r="M179" s="27"/>
      <c r="N179" s="27"/>
    </row>
    <row r="180" spans="1:14" ht="58.5" customHeight="1">
      <c r="A180" s="114"/>
      <c r="B180" s="115"/>
      <c r="C180" s="36" t="s">
        <v>31</v>
      </c>
      <c r="D180" s="105"/>
      <c r="E180" s="27"/>
      <c r="F180" s="38"/>
      <c r="G180" s="38"/>
      <c r="H180" s="38"/>
      <c r="I180" s="38"/>
      <c r="J180" s="38"/>
      <c r="K180" s="38"/>
      <c r="L180" s="38"/>
      <c r="M180" s="27"/>
      <c r="N180" s="27"/>
    </row>
    <row r="181" spans="1:14" ht="27.75">
      <c r="A181" s="114"/>
      <c r="B181" s="115"/>
      <c r="C181" s="36" t="s">
        <v>148</v>
      </c>
      <c r="D181" s="106"/>
      <c r="E181" s="27"/>
      <c r="F181" s="38"/>
      <c r="G181" s="38"/>
      <c r="H181" s="38"/>
      <c r="I181" s="38"/>
      <c r="J181" s="38"/>
      <c r="K181" s="38"/>
      <c r="L181" s="38"/>
      <c r="M181" s="27"/>
      <c r="N181" s="27"/>
    </row>
    <row r="182" spans="1:14" ht="22.5" customHeight="1">
      <c r="A182" s="114" t="s">
        <v>71</v>
      </c>
      <c r="B182" s="113" t="s">
        <v>226</v>
      </c>
      <c r="C182" s="26" t="s">
        <v>1</v>
      </c>
      <c r="D182" s="104" t="s">
        <v>172</v>
      </c>
      <c r="E182" s="43">
        <f>E183</f>
        <v>2348.1</v>
      </c>
      <c r="F182" s="35">
        <f>G182+H182+I182+J182+K182+L182</f>
        <v>16201.8</v>
      </c>
      <c r="G182" s="35">
        <f aca="true" t="shared" si="40" ref="G182:L182">G183+G184+G185+G186</f>
        <v>2700.3</v>
      </c>
      <c r="H182" s="35">
        <f t="shared" si="40"/>
        <v>2700.3</v>
      </c>
      <c r="I182" s="35">
        <f t="shared" si="40"/>
        <v>2700.3</v>
      </c>
      <c r="J182" s="35">
        <f t="shared" si="40"/>
        <v>2700.3</v>
      </c>
      <c r="K182" s="35">
        <f t="shared" si="40"/>
        <v>2700.3</v>
      </c>
      <c r="L182" s="35">
        <f t="shared" si="40"/>
        <v>2700.3</v>
      </c>
      <c r="M182" s="104" t="s">
        <v>107</v>
      </c>
      <c r="N182" s="27"/>
    </row>
    <row r="183" spans="1:14" ht="69.75">
      <c r="A183" s="114"/>
      <c r="B183" s="113"/>
      <c r="C183" s="36" t="s">
        <v>30</v>
      </c>
      <c r="D183" s="105"/>
      <c r="E183" s="33">
        <v>2348.1</v>
      </c>
      <c r="F183" s="35">
        <f>G183+H183+I183+J183+K183+L183</f>
        <v>16201.8</v>
      </c>
      <c r="G183" s="37">
        <v>2700.3</v>
      </c>
      <c r="H183" s="37">
        <v>2700.3</v>
      </c>
      <c r="I183" s="37">
        <v>2700.3</v>
      </c>
      <c r="J183" s="37">
        <v>2700.3</v>
      </c>
      <c r="K183" s="37">
        <v>2700.3</v>
      </c>
      <c r="L183" s="37">
        <v>2700.3</v>
      </c>
      <c r="M183" s="105"/>
      <c r="N183" s="27" t="s">
        <v>199</v>
      </c>
    </row>
    <row r="184" spans="1:14" ht="42">
      <c r="A184" s="114"/>
      <c r="B184" s="113"/>
      <c r="C184" s="36" t="s">
        <v>2</v>
      </c>
      <c r="D184" s="105"/>
      <c r="E184" s="27"/>
      <c r="F184" s="27"/>
      <c r="G184" s="27"/>
      <c r="H184" s="27"/>
      <c r="I184" s="27"/>
      <c r="J184" s="27"/>
      <c r="K184" s="27"/>
      <c r="L184" s="27"/>
      <c r="M184" s="105"/>
      <c r="N184" s="27"/>
    </row>
    <row r="185" spans="1:14" ht="55.5">
      <c r="A185" s="114"/>
      <c r="B185" s="113"/>
      <c r="C185" s="36" t="s">
        <v>31</v>
      </c>
      <c r="D185" s="105"/>
      <c r="E185" s="27"/>
      <c r="F185" s="27"/>
      <c r="G185" s="27"/>
      <c r="H185" s="27"/>
      <c r="I185" s="27"/>
      <c r="J185" s="27"/>
      <c r="K185" s="27"/>
      <c r="L185" s="27"/>
      <c r="M185" s="105"/>
      <c r="N185" s="27"/>
    </row>
    <row r="186" spans="1:14" ht="27.75">
      <c r="A186" s="114"/>
      <c r="B186" s="113"/>
      <c r="C186" s="36" t="s">
        <v>148</v>
      </c>
      <c r="D186" s="106"/>
      <c r="E186" s="27"/>
      <c r="F186" s="27"/>
      <c r="G186" s="27"/>
      <c r="H186" s="27"/>
      <c r="I186" s="27"/>
      <c r="J186" s="27"/>
      <c r="K186" s="27"/>
      <c r="L186" s="27"/>
      <c r="M186" s="106"/>
      <c r="N186" s="27"/>
    </row>
    <row r="187" spans="1:14" ht="11.25" customHeight="1">
      <c r="A187" s="47"/>
      <c r="B187" s="48"/>
      <c r="C187" s="4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</row>
    <row r="188" spans="1:14" ht="26.25" customHeight="1" hidden="1">
      <c r="A188" s="47"/>
      <c r="B188" s="48"/>
      <c r="C188" s="4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</row>
    <row r="189" spans="1:14" ht="15">
      <c r="A189" s="116" t="s">
        <v>79</v>
      </c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</row>
    <row r="190" spans="1:14" ht="33.75" customHeight="1">
      <c r="A190" s="31" t="s">
        <v>25</v>
      </c>
      <c r="B190" s="122" t="s">
        <v>200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</row>
    <row r="191" spans="1:14" ht="21" customHeight="1">
      <c r="A191" s="118" t="s">
        <v>26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ht="6.75" customHeight="1">
      <c r="A192" s="32"/>
    </row>
    <row r="193" spans="1:14" ht="12.75" customHeight="1">
      <c r="A193" s="110" t="s">
        <v>12</v>
      </c>
      <c r="B193" s="113" t="s">
        <v>18</v>
      </c>
      <c r="C193" s="113" t="s">
        <v>19</v>
      </c>
      <c r="D193" s="113" t="s">
        <v>20</v>
      </c>
      <c r="E193" s="104" t="s">
        <v>29</v>
      </c>
      <c r="F193" s="113" t="s">
        <v>28</v>
      </c>
      <c r="G193" s="119" t="s">
        <v>27</v>
      </c>
      <c r="H193" s="120"/>
      <c r="I193" s="120"/>
      <c r="J193" s="120"/>
      <c r="K193" s="120"/>
      <c r="L193" s="121"/>
      <c r="M193" s="113" t="s">
        <v>21</v>
      </c>
      <c r="N193" s="113" t="s">
        <v>22</v>
      </c>
    </row>
    <row r="194" spans="1:14" ht="101.25" customHeight="1">
      <c r="A194" s="112"/>
      <c r="B194" s="113"/>
      <c r="C194" s="113"/>
      <c r="D194" s="113"/>
      <c r="E194" s="106"/>
      <c r="F194" s="113"/>
      <c r="G194" s="33" t="s">
        <v>140</v>
      </c>
      <c r="H194" s="33" t="s">
        <v>141</v>
      </c>
      <c r="I194" s="33" t="s">
        <v>142</v>
      </c>
      <c r="J194" s="33" t="s">
        <v>143</v>
      </c>
      <c r="K194" s="33" t="s">
        <v>144</v>
      </c>
      <c r="L194" s="33" t="s">
        <v>145</v>
      </c>
      <c r="M194" s="113"/>
      <c r="N194" s="113"/>
    </row>
    <row r="195" spans="1:14" ht="21" customHeight="1">
      <c r="A195" s="34">
        <v>1</v>
      </c>
      <c r="B195" s="33">
        <v>2</v>
      </c>
      <c r="C195" s="33">
        <v>3</v>
      </c>
      <c r="D195" s="33">
        <v>4</v>
      </c>
      <c r="E195" s="33">
        <v>5</v>
      </c>
      <c r="F195" s="33">
        <v>6</v>
      </c>
      <c r="G195" s="33">
        <v>7</v>
      </c>
      <c r="H195" s="33">
        <v>8</v>
      </c>
      <c r="I195" s="33">
        <v>9</v>
      </c>
      <c r="J195" s="33">
        <v>10</v>
      </c>
      <c r="K195" s="33">
        <v>11</v>
      </c>
      <c r="L195" s="33">
        <v>12</v>
      </c>
      <c r="M195" s="33">
        <v>13</v>
      </c>
      <c r="N195" s="33">
        <v>14</v>
      </c>
    </row>
    <row r="196" spans="1:14" ht="22.5" customHeight="1">
      <c r="A196" s="114" t="s">
        <v>10</v>
      </c>
      <c r="B196" s="115" t="s">
        <v>46</v>
      </c>
      <c r="C196" s="26" t="s">
        <v>1</v>
      </c>
      <c r="D196" s="104" t="s">
        <v>172</v>
      </c>
      <c r="E196" s="51">
        <f>E197</f>
        <v>476</v>
      </c>
      <c r="F196" s="35">
        <f aca="true" t="shared" si="41" ref="F196:L197">F201</f>
        <v>5721.6</v>
      </c>
      <c r="G196" s="35">
        <f t="shared" si="41"/>
        <v>953.6</v>
      </c>
      <c r="H196" s="35">
        <f t="shared" si="41"/>
        <v>953.6</v>
      </c>
      <c r="I196" s="35">
        <f t="shared" si="41"/>
        <v>953.6</v>
      </c>
      <c r="J196" s="35">
        <f t="shared" si="41"/>
        <v>953.6</v>
      </c>
      <c r="K196" s="35">
        <f t="shared" si="41"/>
        <v>953.6</v>
      </c>
      <c r="L196" s="35">
        <f t="shared" si="41"/>
        <v>953.6</v>
      </c>
      <c r="M196" s="27"/>
      <c r="N196" s="27"/>
    </row>
    <row r="197" spans="1:14" ht="69.75">
      <c r="A197" s="114"/>
      <c r="B197" s="115"/>
      <c r="C197" s="36" t="s">
        <v>30</v>
      </c>
      <c r="D197" s="105"/>
      <c r="E197" s="46">
        <v>476</v>
      </c>
      <c r="F197" s="37">
        <f>F202</f>
        <v>5721.6</v>
      </c>
      <c r="G197" s="37">
        <f t="shared" si="41"/>
        <v>953.6</v>
      </c>
      <c r="H197" s="37">
        <f t="shared" si="41"/>
        <v>953.6</v>
      </c>
      <c r="I197" s="37">
        <f t="shared" si="41"/>
        <v>953.6</v>
      </c>
      <c r="J197" s="37">
        <f t="shared" si="41"/>
        <v>953.6</v>
      </c>
      <c r="K197" s="37">
        <f t="shared" si="41"/>
        <v>953.6</v>
      </c>
      <c r="L197" s="37">
        <f t="shared" si="41"/>
        <v>953.6</v>
      </c>
      <c r="M197" s="27" t="s">
        <v>106</v>
      </c>
      <c r="N197" s="27" t="s">
        <v>201</v>
      </c>
    </row>
    <row r="198" spans="1:14" ht="42">
      <c r="A198" s="114"/>
      <c r="B198" s="115"/>
      <c r="C198" s="36" t="s">
        <v>2</v>
      </c>
      <c r="D198" s="105"/>
      <c r="E198" s="27"/>
      <c r="F198" s="38"/>
      <c r="G198" s="38"/>
      <c r="H198" s="38"/>
      <c r="I198" s="38"/>
      <c r="J198" s="38"/>
      <c r="K198" s="38"/>
      <c r="L198" s="38"/>
      <c r="M198" s="27"/>
      <c r="N198" s="27"/>
    </row>
    <row r="199" spans="1:14" ht="55.5">
      <c r="A199" s="114"/>
      <c r="B199" s="115"/>
      <c r="C199" s="36" t="s">
        <v>31</v>
      </c>
      <c r="D199" s="105"/>
      <c r="E199" s="27"/>
      <c r="F199" s="38"/>
      <c r="G199" s="38"/>
      <c r="H199" s="38"/>
      <c r="I199" s="38"/>
      <c r="J199" s="38"/>
      <c r="K199" s="38"/>
      <c r="L199" s="38"/>
      <c r="M199" s="27"/>
      <c r="N199" s="27"/>
    </row>
    <row r="200" spans="1:14" ht="27.75">
      <c r="A200" s="114"/>
      <c r="B200" s="115"/>
      <c r="C200" s="36" t="s">
        <v>148</v>
      </c>
      <c r="D200" s="106"/>
      <c r="E200" s="27"/>
      <c r="F200" s="38"/>
      <c r="G200" s="38"/>
      <c r="H200" s="38"/>
      <c r="I200" s="38"/>
      <c r="J200" s="38"/>
      <c r="K200" s="38"/>
      <c r="L200" s="38"/>
      <c r="M200" s="27"/>
      <c r="N200" s="27"/>
    </row>
    <row r="201" spans="1:14" ht="25.5">
      <c r="A201" s="34" t="s">
        <v>23</v>
      </c>
      <c r="B201" s="104" t="s">
        <v>51</v>
      </c>
      <c r="C201" s="26" t="s">
        <v>1</v>
      </c>
      <c r="D201" s="104" t="s">
        <v>172</v>
      </c>
      <c r="E201" s="51">
        <f>E202</f>
        <v>476</v>
      </c>
      <c r="F201" s="35">
        <f>G201+H201+I201+J201+K201+L201</f>
        <v>5721.6</v>
      </c>
      <c r="G201" s="35">
        <f aca="true" t="shared" si="42" ref="G201:L201">G202+G203+G204+G205</f>
        <v>953.6</v>
      </c>
      <c r="H201" s="35">
        <f t="shared" si="42"/>
        <v>953.6</v>
      </c>
      <c r="I201" s="35">
        <f t="shared" si="42"/>
        <v>953.6</v>
      </c>
      <c r="J201" s="35">
        <f t="shared" si="42"/>
        <v>953.6</v>
      </c>
      <c r="K201" s="35">
        <f t="shared" si="42"/>
        <v>953.6</v>
      </c>
      <c r="L201" s="35">
        <f t="shared" si="42"/>
        <v>953.6</v>
      </c>
      <c r="M201" s="27" t="s">
        <v>106</v>
      </c>
      <c r="N201" s="104" t="s">
        <v>202</v>
      </c>
    </row>
    <row r="202" spans="1:14" ht="69.75">
      <c r="A202" s="34"/>
      <c r="B202" s="105"/>
      <c r="C202" s="36" t="s">
        <v>30</v>
      </c>
      <c r="D202" s="105"/>
      <c r="E202" s="46">
        <v>476</v>
      </c>
      <c r="F202" s="35">
        <f>G202+H202+I202+J202+K202+L202</f>
        <v>5721.6</v>
      </c>
      <c r="G202" s="37">
        <v>953.6</v>
      </c>
      <c r="H202" s="37">
        <v>953.6</v>
      </c>
      <c r="I202" s="37">
        <v>953.6</v>
      </c>
      <c r="J202" s="37">
        <v>953.6</v>
      </c>
      <c r="K202" s="37">
        <v>953.6</v>
      </c>
      <c r="L202" s="37">
        <v>953.6</v>
      </c>
      <c r="M202" s="27"/>
      <c r="N202" s="105"/>
    </row>
    <row r="203" spans="1:14" ht="42">
      <c r="A203" s="34"/>
      <c r="B203" s="105"/>
      <c r="C203" s="36" t="s">
        <v>2</v>
      </c>
      <c r="D203" s="105"/>
      <c r="E203" s="27"/>
      <c r="F203" s="27"/>
      <c r="G203" s="27"/>
      <c r="H203" s="27"/>
      <c r="I203" s="27"/>
      <c r="J203" s="27"/>
      <c r="K203" s="27"/>
      <c r="L203" s="27"/>
      <c r="M203" s="27"/>
      <c r="N203" s="105"/>
    </row>
    <row r="204" spans="1:14" ht="55.5">
      <c r="A204" s="34"/>
      <c r="B204" s="105"/>
      <c r="C204" s="36" t="s">
        <v>31</v>
      </c>
      <c r="D204" s="105"/>
      <c r="E204" s="27"/>
      <c r="F204" s="27"/>
      <c r="G204" s="27"/>
      <c r="H204" s="27"/>
      <c r="I204" s="27"/>
      <c r="J204" s="27"/>
      <c r="K204" s="27"/>
      <c r="L204" s="27"/>
      <c r="M204" s="27"/>
      <c r="N204" s="105"/>
    </row>
    <row r="205" spans="1:14" ht="27.75">
      <c r="A205" s="34"/>
      <c r="B205" s="106"/>
      <c r="C205" s="36" t="s">
        <v>148</v>
      </c>
      <c r="D205" s="106"/>
      <c r="E205" s="27"/>
      <c r="F205" s="27"/>
      <c r="G205" s="27"/>
      <c r="H205" s="27"/>
      <c r="I205" s="27"/>
      <c r="J205" s="27"/>
      <c r="K205" s="27"/>
      <c r="L205" s="27"/>
      <c r="M205" s="27"/>
      <c r="N205" s="106"/>
    </row>
    <row r="206" spans="1:14" ht="15">
      <c r="A206" s="116" t="s">
        <v>81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</row>
    <row r="207" spans="1:14" ht="15">
      <c r="A207" s="31" t="s">
        <v>25</v>
      </c>
      <c r="B207" s="117" t="s">
        <v>80</v>
      </c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</row>
    <row r="208" spans="1:14" ht="15">
      <c r="A208" s="118" t="s">
        <v>26</v>
      </c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ht="7.5" customHeight="1">
      <c r="A209" s="32"/>
    </row>
    <row r="210" spans="1:14" ht="12.75" customHeight="1">
      <c r="A210" s="110" t="s">
        <v>12</v>
      </c>
      <c r="B210" s="113" t="s">
        <v>18</v>
      </c>
      <c r="C210" s="113" t="s">
        <v>19</v>
      </c>
      <c r="D210" s="113" t="s">
        <v>20</v>
      </c>
      <c r="E210" s="104" t="s">
        <v>29</v>
      </c>
      <c r="F210" s="113" t="s">
        <v>28</v>
      </c>
      <c r="G210" s="119" t="s">
        <v>27</v>
      </c>
      <c r="H210" s="120"/>
      <c r="I210" s="120"/>
      <c r="J210" s="120"/>
      <c r="K210" s="120"/>
      <c r="L210" s="121"/>
      <c r="M210" s="113" t="s">
        <v>21</v>
      </c>
      <c r="N210" s="113" t="s">
        <v>22</v>
      </c>
    </row>
    <row r="211" spans="1:14" ht="94.5" customHeight="1">
      <c r="A211" s="112"/>
      <c r="B211" s="113"/>
      <c r="C211" s="113"/>
      <c r="D211" s="113"/>
      <c r="E211" s="106"/>
      <c r="F211" s="113"/>
      <c r="G211" s="33" t="s">
        <v>140</v>
      </c>
      <c r="H211" s="33" t="s">
        <v>141</v>
      </c>
      <c r="I211" s="33" t="s">
        <v>142</v>
      </c>
      <c r="J211" s="33" t="s">
        <v>143</v>
      </c>
      <c r="K211" s="33" t="s">
        <v>144</v>
      </c>
      <c r="L211" s="33" t="s">
        <v>145</v>
      </c>
      <c r="M211" s="113"/>
      <c r="N211" s="113"/>
    </row>
    <row r="212" spans="1:14" ht="12.75">
      <c r="A212" s="34">
        <v>1</v>
      </c>
      <c r="B212" s="33">
        <v>2</v>
      </c>
      <c r="C212" s="33">
        <v>3</v>
      </c>
      <c r="D212" s="33">
        <v>4</v>
      </c>
      <c r="E212" s="33">
        <v>5</v>
      </c>
      <c r="F212" s="33">
        <v>6</v>
      </c>
      <c r="G212" s="33">
        <v>7</v>
      </c>
      <c r="H212" s="33">
        <v>8</v>
      </c>
      <c r="I212" s="33">
        <v>9</v>
      </c>
      <c r="J212" s="33">
        <v>10</v>
      </c>
      <c r="K212" s="33">
        <v>11</v>
      </c>
      <c r="L212" s="33">
        <v>12</v>
      </c>
      <c r="M212" s="33">
        <v>13</v>
      </c>
      <c r="N212" s="33">
        <v>14</v>
      </c>
    </row>
    <row r="213" spans="1:14" ht="12.75">
      <c r="A213" s="114" t="s">
        <v>10</v>
      </c>
      <c r="B213" s="115" t="s">
        <v>82</v>
      </c>
      <c r="C213" s="26" t="s">
        <v>1</v>
      </c>
      <c r="D213" s="104" t="s">
        <v>172</v>
      </c>
      <c r="E213" s="35">
        <f>E214</f>
        <v>1811.3000000000002</v>
      </c>
      <c r="F213" s="35">
        <f>G213+H213+I213+J213+K213+L213</f>
        <v>9175</v>
      </c>
      <c r="G213" s="35">
        <f aca="true" t="shared" si="43" ref="G213:L213">G214</f>
        <v>1703</v>
      </c>
      <c r="H213" s="35">
        <f t="shared" si="43"/>
        <v>1494.4</v>
      </c>
      <c r="I213" s="35">
        <f t="shared" si="43"/>
        <v>1494.4</v>
      </c>
      <c r="J213" s="35">
        <f t="shared" si="43"/>
        <v>1494.4</v>
      </c>
      <c r="K213" s="35">
        <f t="shared" si="43"/>
        <v>1494.4</v>
      </c>
      <c r="L213" s="35">
        <f t="shared" si="43"/>
        <v>1494.4</v>
      </c>
      <c r="M213" s="104" t="s">
        <v>114</v>
      </c>
      <c r="N213" s="27"/>
    </row>
    <row r="214" spans="1:14" ht="69.75">
      <c r="A214" s="114"/>
      <c r="B214" s="115"/>
      <c r="C214" s="36" t="s">
        <v>30</v>
      </c>
      <c r="D214" s="105"/>
      <c r="E214" s="37">
        <f>E219+E224</f>
        <v>1811.3000000000002</v>
      </c>
      <c r="F214" s="35">
        <f>G214+H214+I214+J214+K214+L214</f>
        <v>9175</v>
      </c>
      <c r="G214" s="37">
        <f aca="true" t="shared" si="44" ref="G214:L214">G219+G224</f>
        <v>1703</v>
      </c>
      <c r="H214" s="37">
        <f t="shared" si="44"/>
        <v>1494.4</v>
      </c>
      <c r="I214" s="37">
        <f t="shared" si="44"/>
        <v>1494.4</v>
      </c>
      <c r="J214" s="37">
        <f t="shared" si="44"/>
        <v>1494.4</v>
      </c>
      <c r="K214" s="37">
        <f t="shared" si="44"/>
        <v>1494.4</v>
      </c>
      <c r="L214" s="37">
        <f t="shared" si="44"/>
        <v>1494.4</v>
      </c>
      <c r="M214" s="105"/>
      <c r="N214" s="27"/>
    </row>
    <row r="215" spans="1:14" ht="42">
      <c r="A215" s="114"/>
      <c r="B215" s="115"/>
      <c r="C215" s="36" t="s">
        <v>2</v>
      </c>
      <c r="D215" s="105"/>
      <c r="E215" s="27"/>
      <c r="F215" s="38"/>
      <c r="G215" s="38"/>
      <c r="H215" s="38"/>
      <c r="I215" s="38"/>
      <c r="J215" s="38"/>
      <c r="K215" s="38"/>
      <c r="L215" s="38"/>
      <c r="M215" s="105"/>
      <c r="N215" s="27"/>
    </row>
    <row r="216" spans="1:14" ht="58.5" customHeight="1">
      <c r="A216" s="114"/>
      <c r="B216" s="115"/>
      <c r="C216" s="36" t="s">
        <v>31</v>
      </c>
      <c r="D216" s="105"/>
      <c r="E216" s="27"/>
      <c r="F216" s="38"/>
      <c r="G216" s="38"/>
      <c r="H216" s="38"/>
      <c r="I216" s="38"/>
      <c r="J216" s="38"/>
      <c r="K216" s="38"/>
      <c r="L216" s="38"/>
      <c r="M216" s="105"/>
      <c r="N216" s="27"/>
    </row>
    <row r="217" spans="1:14" ht="27.75">
      <c r="A217" s="114"/>
      <c r="B217" s="115"/>
      <c r="C217" s="36" t="s">
        <v>148</v>
      </c>
      <c r="D217" s="106"/>
      <c r="E217" s="27"/>
      <c r="F217" s="38"/>
      <c r="G217" s="38"/>
      <c r="H217" s="38"/>
      <c r="I217" s="38"/>
      <c r="J217" s="38"/>
      <c r="K217" s="38"/>
      <c r="L217" s="38"/>
      <c r="M217" s="106"/>
      <c r="N217" s="27"/>
    </row>
    <row r="218" spans="1:14" ht="12.75">
      <c r="A218" s="34" t="s">
        <v>23</v>
      </c>
      <c r="B218" s="104" t="s">
        <v>53</v>
      </c>
      <c r="C218" s="26" t="s">
        <v>1</v>
      </c>
      <c r="D218" s="104" t="s">
        <v>172</v>
      </c>
      <c r="E218" s="35">
        <f>E219+E220+E221+E222</f>
        <v>1066.7</v>
      </c>
      <c r="F218" s="35">
        <f>G218+H218+I218+J218+K218+L218</f>
        <v>7075</v>
      </c>
      <c r="G218" s="35">
        <f aca="true" t="shared" si="45" ref="G218:L218">G219+G220+G221+G222</f>
        <v>1353</v>
      </c>
      <c r="H218" s="35">
        <f t="shared" si="45"/>
        <v>1144.4</v>
      </c>
      <c r="I218" s="35">
        <f t="shared" si="45"/>
        <v>1144.4</v>
      </c>
      <c r="J218" s="35">
        <f t="shared" si="45"/>
        <v>1144.4</v>
      </c>
      <c r="K218" s="35">
        <f t="shared" si="45"/>
        <v>1144.4</v>
      </c>
      <c r="L218" s="35">
        <f t="shared" si="45"/>
        <v>1144.4</v>
      </c>
      <c r="M218" s="104" t="s">
        <v>114</v>
      </c>
      <c r="N218" s="107" t="s">
        <v>203</v>
      </c>
    </row>
    <row r="219" spans="1:14" ht="69.75">
      <c r="A219" s="110"/>
      <c r="B219" s="105"/>
      <c r="C219" s="36" t="s">
        <v>30</v>
      </c>
      <c r="D219" s="105"/>
      <c r="E219" s="33">
        <v>1066.7</v>
      </c>
      <c r="F219" s="35">
        <f>G219+H219+I219+J219+K219+L219</f>
        <v>7075</v>
      </c>
      <c r="G219" s="37">
        <v>1353</v>
      </c>
      <c r="H219" s="37">
        <v>1144.4</v>
      </c>
      <c r="I219" s="37">
        <v>1144.4</v>
      </c>
      <c r="J219" s="37">
        <v>1144.4</v>
      </c>
      <c r="K219" s="37">
        <v>1144.4</v>
      </c>
      <c r="L219" s="37">
        <v>1144.4</v>
      </c>
      <c r="M219" s="105"/>
      <c r="N219" s="108"/>
    </row>
    <row r="220" spans="1:14" ht="42">
      <c r="A220" s="111"/>
      <c r="B220" s="105"/>
      <c r="C220" s="36" t="s">
        <v>2</v>
      </c>
      <c r="D220" s="105"/>
      <c r="E220" s="27"/>
      <c r="F220" s="27"/>
      <c r="G220" s="27"/>
      <c r="H220" s="27"/>
      <c r="I220" s="27"/>
      <c r="J220" s="52"/>
      <c r="K220" s="52"/>
      <c r="L220" s="52"/>
      <c r="M220" s="105"/>
      <c r="N220" s="108"/>
    </row>
    <row r="221" spans="1:14" ht="55.5">
      <c r="A221" s="111"/>
      <c r="B221" s="105"/>
      <c r="C221" s="36" t="s">
        <v>31</v>
      </c>
      <c r="D221" s="105"/>
      <c r="E221" s="27"/>
      <c r="F221" s="27"/>
      <c r="G221" s="27"/>
      <c r="H221" s="27"/>
      <c r="I221" s="27"/>
      <c r="J221" s="27"/>
      <c r="K221" s="27"/>
      <c r="L221" s="27"/>
      <c r="M221" s="105"/>
      <c r="N221" s="108"/>
    </row>
    <row r="222" spans="1:14" ht="27.75">
      <c r="A222" s="112"/>
      <c r="B222" s="106"/>
      <c r="C222" s="36" t="s">
        <v>148</v>
      </c>
      <c r="D222" s="106"/>
      <c r="E222" s="27"/>
      <c r="F222" s="27"/>
      <c r="G222" s="27"/>
      <c r="H222" s="27"/>
      <c r="I222" s="27"/>
      <c r="J222" s="27"/>
      <c r="K222" s="27"/>
      <c r="L222" s="27"/>
      <c r="M222" s="106"/>
      <c r="N222" s="109"/>
    </row>
    <row r="223" spans="1:14" ht="12.75">
      <c r="A223" s="34" t="s">
        <v>24</v>
      </c>
      <c r="B223" s="104" t="s">
        <v>54</v>
      </c>
      <c r="C223" s="26" t="s">
        <v>1</v>
      </c>
      <c r="D223" s="104" t="s">
        <v>172</v>
      </c>
      <c r="E223" s="35">
        <f>E224+E225+E226+E227</f>
        <v>744.6</v>
      </c>
      <c r="F223" s="35">
        <f>G223+H223+I223+J223+K223+L223</f>
        <v>2100</v>
      </c>
      <c r="G223" s="35">
        <f aca="true" t="shared" si="46" ref="G223:L223">G224+G225+G226+G227</f>
        <v>350</v>
      </c>
      <c r="H223" s="35">
        <f t="shared" si="46"/>
        <v>350</v>
      </c>
      <c r="I223" s="35">
        <f t="shared" si="46"/>
        <v>350</v>
      </c>
      <c r="J223" s="35">
        <f t="shared" si="46"/>
        <v>350</v>
      </c>
      <c r="K223" s="35">
        <f t="shared" si="46"/>
        <v>350</v>
      </c>
      <c r="L223" s="35">
        <f t="shared" si="46"/>
        <v>350</v>
      </c>
      <c r="M223" s="104" t="s">
        <v>114</v>
      </c>
      <c r="N223" s="107" t="s">
        <v>204</v>
      </c>
    </row>
    <row r="224" spans="1:14" ht="69.75">
      <c r="A224" s="110"/>
      <c r="B224" s="105"/>
      <c r="C224" s="36" t="s">
        <v>30</v>
      </c>
      <c r="D224" s="105"/>
      <c r="E224" s="33">
        <v>744.6</v>
      </c>
      <c r="F224" s="35">
        <f>G224+H224+I224+J224+K224+L224</f>
        <v>2100</v>
      </c>
      <c r="G224" s="37">
        <v>350</v>
      </c>
      <c r="H224" s="37">
        <v>350</v>
      </c>
      <c r="I224" s="37">
        <v>350</v>
      </c>
      <c r="J224" s="37">
        <v>350</v>
      </c>
      <c r="K224" s="37">
        <v>350</v>
      </c>
      <c r="L224" s="37">
        <v>350</v>
      </c>
      <c r="M224" s="105"/>
      <c r="N224" s="108"/>
    </row>
    <row r="225" spans="1:14" ht="42">
      <c r="A225" s="111"/>
      <c r="B225" s="105"/>
      <c r="C225" s="36" t="s">
        <v>2</v>
      </c>
      <c r="D225" s="105"/>
      <c r="E225" s="27"/>
      <c r="F225" s="27"/>
      <c r="G225" s="27"/>
      <c r="H225" s="27"/>
      <c r="I225" s="27"/>
      <c r="J225" s="27"/>
      <c r="K225" s="27"/>
      <c r="L225" s="27"/>
      <c r="M225" s="105"/>
      <c r="N225" s="108"/>
    </row>
    <row r="226" spans="1:14" ht="55.5">
      <c r="A226" s="111"/>
      <c r="B226" s="105"/>
      <c r="C226" s="36" t="s">
        <v>31</v>
      </c>
      <c r="D226" s="105"/>
      <c r="E226" s="27"/>
      <c r="F226" s="27"/>
      <c r="G226" s="27"/>
      <c r="H226" s="27"/>
      <c r="I226" s="27"/>
      <c r="J226" s="27"/>
      <c r="K226" s="27"/>
      <c r="L226" s="27"/>
      <c r="M226" s="105"/>
      <c r="N226" s="108"/>
    </row>
    <row r="227" spans="1:14" ht="27.75">
      <c r="A227" s="112"/>
      <c r="B227" s="106"/>
      <c r="C227" s="36" t="s">
        <v>148</v>
      </c>
      <c r="D227" s="106"/>
      <c r="E227" s="27"/>
      <c r="F227" s="27"/>
      <c r="G227" s="27"/>
      <c r="H227" s="27"/>
      <c r="I227" s="27"/>
      <c r="J227" s="45"/>
      <c r="K227" s="45"/>
      <c r="L227" s="45"/>
      <c r="M227" s="106"/>
      <c r="N227" s="109"/>
    </row>
    <row r="228" ht="0.75" customHeight="1"/>
    <row r="229" spans="1:18" ht="27.75">
      <c r="A229" s="103" t="s">
        <v>34</v>
      </c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R229" s="36" t="s">
        <v>30</v>
      </c>
    </row>
    <row r="230" ht="13.5">
      <c r="R230" s="36" t="s">
        <v>2</v>
      </c>
    </row>
    <row r="231" ht="13.5">
      <c r="R231" s="36" t="s">
        <v>31</v>
      </c>
    </row>
    <row r="232" ht="13.5">
      <c r="R232" s="36" t="s">
        <v>148</v>
      </c>
    </row>
  </sheetData>
  <sheetProtection/>
  <mergeCells count="208">
    <mergeCell ref="A4:N4"/>
    <mergeCell ref="B5:N5"/>
    <mergeCell ref="A6:N6"/>
    <mergeCell ref="A8:A9"/>
    <mergeCell ref="B8:B9"/>
    <mergeCell ref="C8:C9"/>
    <mergeCell ref="D8:D9"/>
    <mergeCell ref="E8:E9"/>
    <mergeCell ref="F8:F9"/>
    <mergeCell ref="G8:L8"/>
    <mergeCell ref="M8:M9"/>
    <mergeCell ref="N8:N9"/>
    <mergeCell ref="A11:A15"/>
    <mergeCell ref="B11:B15"/>
    <mergeCell ref="D11:D15"/>
    <mergeCell ref="M12:M15"/>
    <mergeCell ref="B16:B20"/>
    <mergeCell ref="D16:D20"/>
    <mergeCell ref="A17:A20"/>
    <mergeCell ref="M17:M20"/>
    <mergeCell ref="A21:A25"/>
    <mergeCell ref="B21:B25"/>
    <mergeCell ref="D21:D25"/>
    <mergeCell ref="M22:M25"/>
    <mergeCell ref="B26:B30"/>
    <mergeCell ref="D26:D30"/>
    <mergeCell ref="A27:A30"/>
    <mergeCell ref="M27:M30"/>
    <mergeCell ref="B31:B35"/>
    <mergeCell ref="D31:D35"/>
    <mergeCell ref="A32:A35"/>
    <mergeCell ref="M32:M35"/>
    <mergeCell ref="B36:B40"/>
    <mergeCell ref="D36:D40"/>
    <mergeCell ref="A37:A40"/>
    <mergeCell ref="M37:M40"/>
    <mergeCell ref="B41:B45"/>
    <mergeCell ref="D41:D45"/>
    <mergeCell ref="A42:A45"/>
    <mergeCell ref="M42:M45"/>
    <mergeCell ref="A46:A50"/>
    <mergeCell ref="B46:B50"/>
    <mergeCell ref="D46:D50"/>
    <mergeCell ref="M47:M50"/>
    <mergeCell ref="A51:A55"/>
    <mergeCell ref="B51:B55"/>
    <mergeCell ref="D51:D55"/>
    <mergeCell ref="M52:M55"/>
    <mergeCell ref="A56:A60"/>
    <mergeCell ref="B56:B60"/>
    <mergeCell ref="D56:D60"/>
    <mergeCell ref="M57:M60"/>
    <mergeCell ref="B61:B65"/>
    <mergeCell ref="D61:D65"/>
    <mergeCell ref="A62:A65"/>
    <mergeCell ref="M62:M65"/>
    <mergeCell ref="B66:B70"/>
    <mergeCell ref="D66:D70"/>
    <mergeCell ref="A67:A70"/>
    <mergeCell ref="M67:M70"/>
    <mergeCell ref="B71:B75"/>
    <mergeCell ref="D71:D75"/>
    <mergeCell ref="A72:A75"/>
    <mergeCell ref="M72:M75"/>
    <mergeCell ref="B76:B80"/>
    <mergeCell ref="D76:D80"/>
    <mergeCell ref="A77:A80"/>
    <mergeCell ref="M77:M80"/>
    <mergeCell ref="B81:B85"/>
    <mergeCell ref="D81:D85"/>
    <mergeCell ref="M81:M85"/>
    <mergeCell ref="A82:A85"/>
    <mergeCell ref="A86:A90"/>
    <mergeCell ref="B86:B90"/>
    <mergeCell ref="D86:D90"/>
    <mergeCell ref="M86:M90"/>
    <mergeCell ref="N87:N90"/>
    <mergeCell ref="B91:B95"/>
    <mergeCell ref="D91:D95"/>
    <mergeCell ref="N91:N95"/>
    <mergeCell ref="A92:A95"/>
    <mergeCell ref="A97:N97"/>
    <mergeCell ref="B98:N98"/>
    <mergeCell ref="A99:N99"/>
    <mergeCell ref="A101:A102"/>
    <mergeCell ref="B101:B102"/>
    <mergeCell ref="C101:C102"/>
    <mergeCell ref="D101:D102"/>
    <mergeCell ref="E101:E102"/>
    <mergeCell ref="F101:F102"/>
    <mergeCell ref="G101:L101"/>
    <mergeCell ref="M101:M102"/>
    <mergeCell ref="N101:N102"/>
    <mergeCell ref="A104:A108"/>
    <mergeCell ref="B104:B108"/>
    <mergeCell ref="D104:D108"/>
    <mergeCell ref="B109:B113"/>
    <mergeCell ref="D109:D113"/>
    <mergeCell ref="M109:M113"/>
    <mergeCell ref="A110:A113"/>
    <mergeCell ref="B114:B118"/>
    <mergeCell ref="D114:D118"/>
    <mergeCell ref="M114:M118"/>
    <mergeCell ref="A115:A118"/>
    <mergeCell ref="A119:A123"/>
    <mergeCell ref="B119:B123"/>
    <mergeCell ref="D119:D123"/>
    <mergeCell ref="M119:M123"/>
    <mergeCell ref="A124:A128"/>
    <mergeCell ref="B124:B128"/>
    <mergeCell ref="D124:D128"/>
    <mergeCell ref="B129:B133"/>
    <mergeCell ref="D129:D133"/>
    <mergeCell ref="M129:M133"/>
    <mergeCell ref="A130:A133"/>
    <mergeCell ref="A134:A138"/>
    <mergeCell ref="B134:B138"/>
    <mergeCell ref="D134:D138"/>
    <mergeCell ref="B139:B143"/>
    <mergeCell ref="D139:D143"/>
    <mergeCell ref="M139:M143"/>
    <mergeCell ref="A140:A143"/>
    <mergeCell ref="B144:B148"/>
    <mergeCell ref="D144:D148"/>
    <mergeCell ref="M144:M148"/>
    <mergeCell ref="A145:A148"/>
    <mergeCell ref="A150:N150"/>
    <mergeCell ref="B151:N151"/>
    <mergeCell ref="A152:N152"/>
    <mergeCell ref="A154:A155"/>
    <mergeCell ref="B154:B155"/>
    <mergeCell ref="C154:C155"/>
    <mergeCell ref="D154:D155"/>
    <mergeCell ref="E154:E155"/>
    <mergeCell ref="F154:F155"/>
    <mergeCell ref="G154:L154"/>
    <mergeCell ref="M154:M155"/>
    <mergeCell ref="N154:N155"/>
    <mergeCell ref="A157:A161"/>
    <mergeCell ref="B157:B161"/>
    <mergeCell ref="D157:D161"/>
    <mergeCell ref="B162:B166"/>
    <mergeCell ref="D162:D166"/>
    <mergeCell ref="M162:M166"/>
    <mergeCell ref="N162:N166"/>
    <mergeCell ref="A163:A166"/>
    <mergeCell ref="B167:B171"/>
    <mergeCell ref="D167:D171"/>
    <mergeCell ref="M167:M171"/>
    <mergeCell ref="N167:N171"/>
    <mergeCell ref="A168:A171"/>
    <mergeCell ref="B172:B176"/>
    <mergeCell ref="D172:D176"/>
    <mergeCell ref="M172:M176"/>
    <mergeCell ref="N172:N176"/>
    <mergeCell ref="A173:A176"/>
    <mergeCell ref="A177:A181"/>
    <mergeCell ref="B177:B181"/>
    <mergeCell ref="D177:D181"/>
    <mergeCell ref="A182:A186"/>
    <mergeCell ref="B182:B186"/>
    <mergeCell ref="D182:D186"/>
    <mergeCell ref="M182:M186"/>
    <mergeCell ref="A189:N189"/>
    <mergeCell ref="B190:N190"/>
    <mergeCell ref="A191:N191"/>
    <mergeCell ref="A193:A194"/>
    <mergeCell ref="B193:B194"/>
    <mergeCell ref="C193:C194"/>
    <mergeCell ref="D193:D194"/>
    <mergeCell ref="E193:E194"/>
    <mergeCell ref="F193:F194"/>
    <mergeCell ref="G193:L193"/>
    <mergeCell ref="M193:M194"/>
    <mergeCell ref="N193:N194"/>
    <mergeCell ref="A196:A200"/>
    <mergeCell ref="B196:B200"/>
    <mergeCell ref="D196:D200"/>
    <mergeCell ref="B201:B205"/>
    <mergeCell ref="D201:D205"/>
    <mergeCell ref="N201:N205"/>
    <mergeCell ref="A206:N206"/>
    <mergeCell ref="B207:N207"/>
    <mergeCell ref="A208:N208"/>
    <mergeCell ref="A210:A211"/>
    <mergeCell ref="B210:B211"/>
    <mergeCell ref="C210:C211"/>
    <mergeCell ref="D210:D211"/>
    <mergeCell ref="E210:E211"/>
    <mergeCell ref="F210:F211"/>
    <mergeCell ref="G210:L210"/>
    <mergeCell ref="A224:A227"/>
    <mergeCell ref="M210:M211"/>
    <mergeCell ref="N210:N211"/>
    <mergeCell ref="A213:A217"/>
    <mergeCell ref="B213:B217"/>
    <mergeCell ref="D213:D217"/>
    <mergeCell ref="M213:M217"/>
    <mergeCell ref="A229:N229"/>
    <mergeCell ref="B218:B222"/>
    <mergeCell ref="D218:D222"/>
    <mergeCell ref="M218:M222"/>
    <mergeCell ref="N218:N222"/>
    <mergeCell ref="A219:A222"/>
    <mergeCell ref="B223:B227"/>
    <mergeCell ref="D223:D227"/>
    <mergeCell ref="M223:M227"/>
    <mergeCell ref="N223:N227"/>
  </mergeCells>
  <hyperlinks>
    <hyperlink ref="N2" r:id="rId1" display="sub_1000"/>
  </hyperlinks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Елена Романова</cp:lastModifiedBy>
  <cp:lastPrinted>2018-12-06T14:13:25Z</cp:lastPrinted>
  <dcterms:created xsi:type="dcterms:W3CDTF">2013-05-31T09:08:35Z</dcterms:created>
  <dcterms:modified xsi:type="dcterms:W3CDTF">2018-12-06T14:30:53Z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