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793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sub_14001" localSheetId="1">'Приложение 2'!$A$45</definedName>
    <definedName name="sub_14002" localSheetId="1">'Приложение 2'!$A$46</definedName>
    <definedName name="sub_14003" localSheetId="1">'Приложение 2'!$A$47</definedName>
    <definedName name="sub_14004" localSheetId="1">'Приложение 2'!$A$48</definedName>
    <definedName name="sub_14005" localSheetId="1">'Приложение 2'!$A$49</definedName>
    <definedName name="sub_15001" localSheetId="2">'Приложение 3'!#REF!</definedName>
    <definedName name="_xlnm.Print_Titles" localSheetId="1">'Приложение 2'!$6:$6</definedName>
    <definedName name="_xlnm.Print_Titles" localSheetId="2">'Приложение 3'!$8:$10</definedName>
  </definedNames>
  <calcPr fullCalcOnLoad="1"/>
</workbook>
</file>

<file path=xl/sharedStrings.xml><?xml version="1.0" encoding="utf-8"?>
<sst xmlns="http://schemas.openxmlformats.org/spreadsheetml/2006/main" count="170" uniqueCount="101">
  <si>
    <t>Всего</t>
  </si>
  <si>
    <t>Приложение № 1</t>
  </si>
  <si>
    <t>Итого</t>
  </si>
  <si>
    <t>Всего:</t>
  </si>
  <si>
    <t>Приложение № 2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</si>
  <si>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</si>
  <si>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</si>
  <si>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</si>
  <si>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</si>
  <si>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</si>
  <si>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</si>
  <si>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</si>
  <si>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2.</t>
  </si>
  <si>
    <t>N п/п</t>
  </si>
  <si>
    <t xml:space="preserve">наименование муниципальной программы (подпрограммы) 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</si>
  <si>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</si>
  <si>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</si>
  <si>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</si>
  <si>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</si>
  <si>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</si>
  <si>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1.1.</t>
  </si>
  <si>
    <t>2.1.</t>
  </si>
  <si>
    <t>Приложение № 3</t>
  </si>
  <si>
    <t>Объем финансирования по годам (тыс. руб.)</t>
  </si>
  <si>
    <t>Всего, (тыс.руб.)</t>
  </si>
  <si>
    <t>Средства бюджета МО "Кингисеппский муниципальный район"</t>
  </si>
  <si>
    <t>Средства бюджета Ленинградской области</t>
  </si>
  <si>
    <t>Планируемые результаты реализации муниципальной программы (подпрограммы) Кингисеппкого муниципального района</t>
  </si>
  <si>
    <t>Бюджет Кингисеппского муниципального района</t>
  </si>
  <si>
    <t>Подпрограмма 1 "Межбюджетные отношения муниципального образования "Кингисеппский  муниципальный район"</t>
  </si>
  <si>
    <t>Выравнивание бюджетной обеспеченности муниципальных образований</t>
  </si>
  <si>
    <t>Бюджет МО "Кингисеппский муниципальный район"</t>
  </si>
  <si>
    <t>Бюджет Ленинградской области</t>
  </si>
  <si>
    <t>Закон Ленинградской области от 08.08.2005г.№68-оз "О районных фондах финансовой  поодержки поселений"</t>
  </si>
  <si>
    <t>Эксплуатационные расходы, возникающие в результате реализации мероприятия</t>
  </si>
  <si>
    <t>Оказание муниципальным образованиям дополнительной финансовой поддержки для осуществлении закрепленных за ними законодательством полномочий</t>
  </si>
  <si>
    <t>Подпрограмма 2 "Управление  муниципальным долгом муниципального образования "Кингисеппский муниципальный район"</t>
  </si>
  <si>
    <t>Обслуживание  муниципального долга</t>
  </si>
  <si>
    <t>В соотвествии с заключенным муниципальным контрактом на предоставление кредитной линии, в соответствии с договором о предоставлении бюджетного кредита из бюджета Ленинградской области</t>
  </si>
  <si>
    <t>Развитие и поддержка информационных технологий, обеспечивающих  бюджетный процесс Кингисеппского муниципального района</t>
  </si>
  <si>
    <t>Коммерческие предложения на внедрение модулей: мониторинг муниципальных программ, организация муниципального финансового контроля и контроля закупок</t>
  </si>
  <si>
    <t>соглашение  с Комитетом финансов Ленинградской области</t>
  </si>
  <si>
    <t>ВСЕГО</t>
  </si>
  <si>
    <t>в том числе по годам</t>
  </si>
  <si>
    <t>к программе</t>
  </si>
  <si>
    <t xml:space="preserve">Мероприятие 1 Дотации на выравнивание бюджетной обеспеченности  муниципальным образованиям поселений </t>
  </si>
  <si>
    <t>Задача 1 Выравнивание   бюджетной обеспеченности муниципальных образований</t>
  </si>
  <si>
    <t>Мероприятие 1 Обслуживание  муниципального долга</t>
  </si>
  <si>
    <t>3.</t>
  </si>
  <si>
    <t>3.1.</t>
  </si>
  <si>
    <t>Мероприятие 1 Развитие и поддержка информационных технологий, обеспечивающих бюджетный процесс Кингисеппского муниципального района</t>
  </si>
  <si>
    <t>Комитет финансов</t>
  </si>
  <si>
    <t>Минимизация долговых обязательств, сокращение расходов на обслуживание муниципального долга</t>
  </si>
  <si>
    <t>Перечисление межбюджетных трансфертов в бюджеты поселений в полном объеме</t>
  </si>
  <si>
    <t xml:space="preserve">Подпрограмма 1"Межбюджетные отношения муниципального образования "Кингисеппский  муниципальный район" </t>
  </si>
  <si>
    <t>Задача 1 Повышение эффективности управления муниципальным долгом</t>
  </si>
  <si>
    <t>Задача 1 Информационная,  техническая  и  консультационная  поддержка в сфере управления муниципальными финансами</t>
  </si>
  <si>
    <t>Подпрограмма 3  "Информационная, техническая и консультационная поддержка  в сфере управления муниципальными финансами"</t>
  </si>
  <si>
    <t>Подпрограмма 3 "Информационная, техническая и консультационная поддержка  в сфере управления муниципальными финансами"</t>
  </si>
  <si>
    <t xml:space="preserve">Перечень мероприятий подпрограмм </t>
  </si>
  <si>
    <t>к Ппрограмме</t>
  </si>
  <si>
    <t>к Программе</t>
  </si>
  <si>
    <t>(наименование программы)</t>
  </si>
  <si>
    <t>%</t>
  </si>
  <si>
    <t>2014 год</t>
  </si>
  <si>
    <t>2015 год</t>
  </si>
  <si>
    <t>2016 год</t>
  </si>
  <si>
    <t>Автоматизация управления муниципальными финансоами.  Внедрение современных методов и технологий управления муниципальными финансами</t>
  </si>
  <si>
    <t>да/нет</t>
  </si>
  <si>
    <t>да</t>
  </si>
  <si>
    <t>Показатель 1                                                                              Перечисление межбюджетных трансфертов в бюджеты поселений в полном объеме</t>
  </si>
  <si>
    <t>Показатель 2.  Уровень расходов на обслуживание муниципального долга  к общему  объему расходов  бюджета , за исключением  объема ррасходов, которые осуществляются за счет субвенций, предоставляемых из бюджетов бюджетной системы РФ</t>
  </si>
  <si>
    <t>Показатель 1                                                                           Обеспечение работающих систем лицензионным, консультационным и техническим сопровождением  Внедрение современных методов и технологий управления муниципальными финансами (подсистем)</t>
  </si>
  <si>
    <t>Показатель 2                                                                            Внедрение новых подсистем  управления муниципальными финансами</t>
  </si>
  <si>
    <t>Задача 1.  Информационная,  техническая  и  консультационная  поддержка в сфере управления муниципальными финансами</t>
  </si>
  <si>
    <t>Задача 1.  Повышение эффективности управления муниципальным долгом</t>
  </si>
  <si>
    <t>Задача 1 .  Выравнивание бюджетной обеспеченности муниципальных образований</t>
  </si>
  <si>
    <t xml:space="preserve">Наименование мероприятия подпрограммы </t>
  </si>
  <si>
    <t xml:space="preserve">Источник финансирования 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</si>
  <si>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</si>
  <si>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  (тыс.руб)</t>
  </si>
  <si>
    <t>Задача 2. Оказание муниципальным образованиям  дополнительной финансовой поддержки для осуществления закрепленных за ними законодательством полномочий</t>
  </si>
  <si>
    <t>Мероприятие 1 Оказание муниципальным образованиям поселений дополнительной финансовой поддержки для осуществления закрепленных за ними законодательством полномочий</t>
  </si>
  <si>
    <t>Задача 2. Оказание муниципальным образованиям поселений дополнительной финансовой поддержки для осуществления закрепленных за ними законодательством полномочий</t>
  </si>
  <si>
    <t>Решение Совета депутатов об установлении расходных обязательств МО "Кингисеппский муниципальный район" по редоставлению межбюджетных трансфертов  поселениям  Кингисеппского муниципального района  за счет средств  бюджета МО "Кингисеппский муниципальный район"</t>
  </si>
  <si>
    <t>2017 год</t>
  </si>
  <si>
    <t>Показатель 1.  Доля дефицита местного бюджета  от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</t>
  </si>
  <si>
    <t>Закон Ленинградской области от 08.08.2005 №67-оз "О фондах финансовой поддержки  муниципальных образований", Закон Ленинградской области от 10.12.2012 №92-оз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бюджета"</t>
  </si>
  <si>
    <t>2014-2017гг</t>
  </si>
  <si>
    <t xml:space="preserve">Объём финансирования мероприятия в 2013 финансовом году 
(тыс.руб.) </t>
  </si>
  <si>
    <t xml:space="preserve">Подпрограмма 1"Межбюджетные отношения муниципального образования "Кингисеппский муниципальный район" </t>
  </si>
  <si>
    <t>≤10</t>
  </si>
  <si>
    <r>
      <rPr>
        <sz val="11"/>
        <rFont val="Calibri"/>
        <family val="2"/>
      </rPr>
      <t>≤</t>
    </r>
    <r>
      <rPr>
        <sz val="10"/>
        <rFont val="Calibri"/>
        <family val="2"/>
      </rPr>
      <t>10</t>
    </r>
  </si>
  <si>
    <t xml:space="preserve">Муниципальная программа "Управление муниципальными финансами и муниципальным долгом МО "Кингисеппский муниципальный район" </t>
  </si>
  <si>
    <t>≤8</t>
  </si>
  <si>
    <t>≤7</t>
  </si>
  <si>
    <t>нет</t>
  </si>
  <si>
    <t xml:space="preserve">   Муниципальной программы "Управление муниципальными финансами и муниципальным долгом МО "Кингисеппский муниципальный район"                                                    </t>
  </si>
  <si>
    <t>(№2984 от 07.11.2013 г. с изменениями №1182 от 26.05.2014 г., №1557 от 30.06.2014 г., №2104 от 15.08.2014 г., № 3006 от 10.11.2014 г.)</t>
  </si>
  <si>
    <t>(№2984 от 07.11.2013 г. с изменениями №1182 от 26.05.2014 г., №1557 от 30.06.2014 г., №2104 от 15.08.2014 г., №3006 от 10.11.2014 г.)</t>
  </si>
  <si>
    <t>(№2984 от 07.11.2013 г. с изменениями №1182 от 26.05.2014 г.,№1557 от 30.06.2014, №2104 от 15.08.2014 г., № 3006 от 10.11.2014)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</si>
</sst>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Arial Cyr"/>
      <family val="0"/>
    </font>
    <font>
      <b/>
      <sz val="13"/>
      <color indexed="63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3" fillId="0" borderId="0" xfId="42" applyFont="1" applyAlignment="1" applyProtection="1">
      <alignment horizontal="right"/>
      <protection/>
    </xf>
    <xf numFmtId="0" fontId="0" fillId="0" borderId="10" xfId="0" applyBorder="1" applyAlignment="1">
      <alignment/>
    </xf>
    <xf numFmtId="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168" fontId="0" fillId="0" borderId="0" xfId="0" applyNumberForma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0" fillId="0" borderId="0" xfId="0" applyNumberForma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1" fillId="0" borderId="10" xfId="42" applyNumberFormat="1" applyFont="1" applyFill="1" applyBorder="1" applyAlignment="1" applyProtection="1">
      <alignment horizontal="center" vertical="center" wrapText="1"/>
      <protection/>
    </xf>
    <xf numFmtId="49" fontId="1" fillId="0" borderId="10" xfId="42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right"/>
    </xf>
    <xf numFmtId="0" fontId="6" fillId="0" borderId="0" xfId="42" applyFont="1" applyFill="1" applyAlignment="1" applyProtection="1">
      <alignment horizontal="right"/>
      <protection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" fillId="0" borderId="13" xfId="42" applyNumberFormat="1" applyFont="1" applyFill="1" applyBorder="1" applyAlignment="1" applyProtection="1">
      <alignment horizontal="center" vertical="top" wrapText="1"/>
      <protection/>
    </xf>
    <xf numFmtId="49" fontId="1" fillId="0" borderId="14" xfId="42" applyNumberFormat="1" applyFont="1" applyFill="1" applyBorder="1" applyAlignment="1" applyProtection="1">
      <alignment horizontal="center" vertical="top" wrapText="1"/>
      <protection/>
    </xf>
    <xf numFmtId="168" fontId="3" fillId="0" borderId="15" xfId="0" applyNumberFormat="1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4" fontId="7" fillId="0" borderId="13" xfId="43" applyFont="1" applyFill="1" applyBorder="1" applyAlignment="1">
      <alignment horizontal="center" vertical="center" wrapText="1"/>
    </xf>
    <xf numFmtId="44" fontId="7" fillId="0" borderId="11" xfId="43" applyFont="1" applyFill="1" applyBorder="1" applyAlignment="1">
      <alignment horizontal="center" vertical="center" wrapText="1"/>
    </xf>
    <xf numFmtId="44" fontId="7" fillId="0" borderId="14" xfId="43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68" fontId="1" fillId="0" borderId="1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0" customWidth="1"/>
    <col min="2" max="2" width="48.875" style="0" customWidth="1"/>
    <col min="3" max="3" width="14.625" style="0" customWidth="1"/>
    <col min="4" max="4" width="13.625" style="0" customWidth="1"/>
    <col min="5" max="5" width="43.375" style="0" customWidth="1"/>
    <col min="6" max="6" width="10.875" style="0" customWidth="1"/>
    <col min="7" max="7" width="14.625" style="0" customWidth="1"/>
    <col min="8" max="10" width="12.125" style="0" customWidth="1"/>
  </cols>
  <sheetData>
    <row r="1" ht="15.75">
      <c r="J1" s="3" t="s">
        <v>1</v>
      </c>
    </row>
    <row r="2" ht="12.75">
      <c r="J2" s="6" t="s">
        <v>61</v>
      </c>
    </row>
    <row r="3" spans="7:10" ht="56.25" customHeight="1">
      <c r="G3" s="17"/>
      <c r="H3" s="71" t="s">
        <v>99</v>
      </c>
      <c r="I3" s="71"/>
      <c r="J3" s="71"/>
    </row>
    <row r="4" spans="1:10" ht="15.75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8.75" customHeight="1">
      <c r="A5" s="74" t="s">
        <v>93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</row>
    <row r="8" spans="1:11" ht="42.75" customHeight="1">
      <c r="A8" s="79" t="s">
        <v>13</v>
      </c>
      <c r="B8" s="64" t="s">
        <v>5</v>
      </c>
      <c r="C8" s="72" t="s">
        <v>6</v>
      </c>
      <c r="D8" s="72"/>
      <c r="E8" s="64" t="s">
        <v>7</v>
      </c>
      <c r="F8" s="72" t="s">
        <v>8</v>
      </c>
      <c r="G8" s="72" t="s">
        <v>9</v>
      </c>
      <c r="H8" s="76" t="s">
        <v>10</v>
      </c>
      <c r="I8" s="77"/>
      <c r="J8" s="77"/>
      <c r="K8" s="78"/>
    </row>
    <row r="9" spans="1:11" ht="51">
      <c r="A9" s="80"/>
      <c r="B9" s="65"/>
      <c r="C9" s="2" t="s">
        <v>28</v>
      </c>
      <c r="D9" s="2" t="s">
        <v>32</v>
      </c>
      <c r="E9" s="65"/>
      <c r="F9" s="72"/>
      <c r="G9" s="72"/>
      <c r="H9" s="5" t="s">
        <v>64</v>
      </c>
      <c r="I9" s="5" t="s">
        <v>65</v>
      </c>
      <c r="J9" s="5" t="s">
        <v>66</v>
      </c>
      <c r="K9" s="5" t="s">
        <v>85</v>
      </c>
    </row>
    <row r="10" spans="1:1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19">
        <v>11</v>
      </c>
    </row>
    <row r="11" spans="1:11" ht="15.75" customHeight="1">
      <c r="A11" s="68" t="s">
        <v>90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</row>
    <row r="12" spans="1:11" ht="47.25">
      <c r="A12" s="5" t="s">
        <v>11</v>
      </c>
      <c r="B12" s="9" t="s">
        <v>76</v>
      </c>
      <c r="C12" s="14">
        <f>71300.5</f>
        <v>71300.5</v>
      </c>
      <c r="D12" s="14">
        <v>199150.5</v>
      </c>
      <c r="E12" s="10" t="s">
        <v>70</v>
      </c>
      <c r="F12" s="5" t="s">
        <v>63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</row>
    <row r="13" spans="1:11" ht="78.75">
      <c r="A13" s="5" t="s">
        <v>12</v>
      </c>
      <c r="B13" s="11" t="s">
        <v>81</v>
      </c>
      <c r="C13" s="14">
        <v>33541.8</v>
      </c>
      <c r="D13" s="14">
        <f>6569.5-1500</f>
        <v>5069.5</v>
      </c>
      <c r="E13" s="10" t="s">
        <v>70</v>
      </c>
      <c r="F13" s="5" t="s">
        <v>63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</row>
    <row r="14" spans="1:11" ht="15.75">
      <c r="A14" s="68" t="s">
        <v>36</v>
      </c>
      <c r="B14" s="69"/>
      <c r="C14" s="69"/>
      <c r="D14" s="69"/>
      <c r="E14" s="69"/>
      <c r="F14" s="69"/>
      <c r="G14" s="69"/>
      <c r="H14" s="69"/>
      <c r="I14" s="69"/>
      <c r="J14" s="70"/>
      <c r="K14" s="7"/>
    </row>
    <row r="15" spans="1:11" ht="68.25" customHeight="1">
      <c r="A15" s="64" t="s">
        <v>11</v>
      </c>
      <c r="B15" s="83" t="s">
        <v>75</v>
      </c>
      <c r="C15" s="81">
        <f>52015.9</f>
        <v>52015.9</v>
      </c>
      <c r="D15" s="81">
        <v>0</v>
      </c>
      <c r="E15" s="1" t="s">
        <v>86</v>
      </c>
      <c r="F15" s="5" t="s">
        <v>63</v>
      </c>
      <c r="G15" s="5">
        <v>10</v>
      </c>
      <c r="H15" s="21" t="s">
        <v>92</v>
      </c>
      <c r="I15" s="22" t="s">
        <v>91</v>
      </c>
      <c r="J15" s="22" t="s">
        <v>94</v>
      </c>
      <c r="K15" s="22" t="s">
        <v>95</v>
      </c>
    </row>
    <row r="16" spans="1:11" ht="84.75" customHeight="1">
      <c r="A16" s="65"/>
      <c r="B16" s="84"/>
      <c r="C16" s="82"/>
      <c r="D16" s="82"/>
      <c r="E16" s="1" t="s">
        <v>71</v>
      </c>
      <c r="F16" s="5" t="s">
        <v>63</v>
      </c>
      <c r="G16" s="5">
        <v>10</v>
      </c>
      <c r="H16" s="5">
        <v>10</v>
      </c>
      <c r="I16" s="22" t="s">
        <v>94</v>
      </c>
      <c r="J16" s="22" t="s">
        <v>94</v>
      </c>
      <c r="K16" s="22" t="s">
        <v>95</v>
      </c>
    </row>
    <row r="17" spans="1:11" ht="15.75" customHeight="1">
      <c r="A17" s="68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ht="76.5">
      <c r="A18" s="64" t="s">
        <v>11</v>
      </c>
      <c r="B18" s="66" t="s">
        <v>74</v>
      </c>
      <c r="C18" s="67">
        <v>1200</v>
      </c>
      <c r="D18" s="67">
        <f>5666.4</f>
        <v>5666.4</v>
      </c>
      <c r="E18" s="10" t="s">
        <v>72</v>
      </c>
      <c r="F18" s="5" t="s">
        <v>68</v>
      </c>
      <c r="G18" s="8" t="s">
        <v>69</v>
      </c>
      <c r="H18" s="8" t="s">
        <v>69</v>
      </c>
      <c r="I18" s="8" t="s">
        <v>69</v>
      </c>
      <c r="J18" s="8" t="s">
        <v>69</v>
      </c>
      <c r="K18" s="8" t="s">
        <v>69</v>
      </c>
    </row>
    <row r="19" spans="1:11" ht="38.25">
      <c r="A19" s="65"/>
      <c r="B19" s="66"/>
      <c r="C19" s="67"/>
      <c r="D19" s="67"/>
      <c r="E19" s="10" t="s">
        <v>73</v>
      </c>
      <c r="F19" s="5" t="s">
        <v>68</v>
      </c>
      <c r="G19" s="8"/>
      <c r="H19" s="8" t="s">
        <v>69</v>
      </c>
      <c r="I19" s="8" t="s">
        <v>69</v>
      </c>
      <c r="J19" s="8" t="s">
        <v>96</v>
      </c>
      <c r="K19" s="8" t="s">
        <v>96</v>
      </c>
    </row>
    <row r="20" ht="12.75">
      <c r="A20" s="4"/>
    </row>
    <row r="21" spans="1:3" ht="12.75">
      <c r="A21" s="4"/>
      <c r="C21" s="12"/>
    </row>
    <row r="22" ht="12.75">
      <c r="A22" s="4"/>
    </row>
    <row r="23" spans="1:3" ht="12.75">
      <c r="A23" s="4"/>
      <c r="C23" s="20"/>
    </row>
    <row r="24" spans="1:4" ht="12.75">
      <c r="A24" s="4"/>
      <c r="C24" s="12"/>
      <c r="D24" s="1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</sheetData>
  <sheetProtection/>
  <mergeCells count="22">
    <mergeCell ref="F8:F9"/>
    <mergeCell ref="A17:K17"/>
    <mergeCell ref="C15:C16"/>
    <mergeCell ref="B15:B16"/>
    <mergeCell ref="D15:D16"/>
    <mergeCell ref="A11:K11"/>
    <mergeCell ref="H3:J3"/>
    <mergeCell ref="G8:G9"/>
    <mergeCell ref="C8:D8"/>
    <mergeCell ref="A4:J4"/>
    <mergeCell ref="A5:J5"/>
    <mergeCell ref="A6:J6"/>
    <mergeCell ref="E8:E9"/>
    <mergeCell ref="B8:B9"/>
    <mergeCell ref="H8:K8"/>
    <mergeCell ref="A8:A9"/>
    <mergeCell ref="A18:A19"/>
    <mergeCell ref="B18:B19"/>
    <mergeCell ref="C18:C19"/>
    <mergeCell ref="D18:D19"/>
    <mergeCell ref="A14:J14"/>
    <mergeCell ref="A15:A16"/>
  </mergeCells>
  <hyperlinks>
    <hyperlink ref="J2" r:id="rId1" display="sub_1000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4.125" style="24" customWidth="1"/>
    <col min="2" max="2" width="20.25390625" style="24" customWidth="1"/>
    <col min="3" max="3" width="32.75390625" style="24" customWidth="1"/>
    <col min="4" max="4" width="14.25390625" style="24" customWidth="1"/>
    <col min="5" max="5" width="20.00390625" style="24" customWidth="1"/>
    <col min="6" max="6" width="21.00390625" style="24" customWidth="1"/>
    <col min="7" max="16384" width="9.125" style="24" customWidth="1"/>
  </cols>
  <sheetData>
    <row r="1" ht="15.75">
      <c r="F1" s="25" t="s">
        <v>4</v>
      </c>
    </row>
    <row r="2" ht="12.75">
      <c r="F2" s="26" t="s">
        <v>44</v>
      </c>
    </row>
    <row r="3" spans="5:9" ht="54" customHeight="1">
      <c r="E3" s="106" t="s">
        <v>100</v>
      </c>
      <c r="F3" s="106"/>
      <c r="G3" s="27"/>
      <c r="H3" s="28"/>
      <c r="I3" s="28"/>
    </row>
    <row r="4" spans="1:6" ht="36" customHeight="1">
      <c r="A4" s="107" t="s">
        <v>93</v>
      </c>
      <c r="B4" s="107"/>
      <c r="C4" s="107"/>
      <c r="D4" s="107"/>
      <c r="E4" s="107"/>
      <c r="F4" s="107"/>
    </row>
    <row r="6" spans="1:6" ht="60" customHeight="1">
      <c r="A6" s="29" t="s">
        <v>77</v>
      </c>
      <c r="B6" s="29" t="s">
        <v>78</v>
      </c>
      <c r="C6" s="29" t="s">
        <v>79</v>
      </c>
      <c r="D6" s="108" t="s">
        <v>80</v>
      </c>
      <c r="E6" s="109"/>
      <c r="F6" s="30" t="s">
        <v>34</v>
      </c>
    </row>
    <row r="7" spans="1:6" ht="12.75">
      <c r="A7" s="97" t="s">
        <v>29</v>
      </c>
      <c r="B7" s="98"/>
      <c r="C7" s="98"/>
      <c r="D7" s="98"/>
      <c r="E7" s="98"/>
      <c r="F7" s="99"/>
    </row>
    <row r="8" spans="1:6" ht="12.75">
      <c r="A8" s="96" t="s">
        <v>30</v>
      </c>
      <c r="B8" s="89"/>
      <c r="C8" s="89"/>
      <c r="D8" s="32" t="s">
        <v>0</v>
      </c>
      <c r="E8" s="15">
        <f>E9+E10+E11+E12+E13+E14+E15+E16</f>
        <v>270451</v>
      </c>
      <c r="F8" s="33"/>
    </row>
    <row r="9" spans="1:6" ht="20.25" customHeight="1">
      <c r="A9" s="96"/>
      <c r="B9" s="85" t="s">
        <v>31</v>
      </c>
      <c r="C9" s="85" t="s">
        <v>33</v>
      </c>
      <c r="D9" s="34">
        <v>2014</v>
      </c>
      <c r="E9" s="14">
        <v>32300.5</v>
      </c>
      <c r="F9" s="33"/>
    </row>
    <row r="10" spans="1:6" ht="21.75" customHeight="1">
      <c r="A10" s="96"/>
      <c r="B10" s="86"/>
      <c r="C10" s="86"/>
      <c r="D10" s="34">
        <v>2015</v>
      </c>
      <c r="E10" s="14">
        <v>13000</v>
      </c>
      <c r="F10" s="35"/>
    </row>
    <row r="11" spans="1:6" ht="18" customHeight="1">
      <c r="A11" s="96"/>
      <c r="B11" s="86"/>
      <c r="C11" s="86"/>
      <c r="D11" s="34">
        <v>2016</v>
      </c>
      <c r="E11" s="14">
        <v>13000</v>
      </c>
      <c r="F11" s="35"/>
    </row>
    <row r="12" spans="1:6" ht="18" customHeight="1">
      <c r="A12" s="96"/>
      <c r="B12" s="87"/>
      <c r="C12" s="87"/>
      <c r="D12" s="34">
        <v>2017</v>
      </c>
      <c r="E12" s="14">
        <v>13000</v>
      </c>
      <c r="F12" s="35"/>
    </row>
    <row r="13" spans="1:6" ht="86.25" customHeight="1">
      <c r="A13" s="96"/>
      <c r="B13" s="93" t="s">
        <v>32</v>
      </c>
      <c r="C13" s="85" t="s">
        <v>87</v>
      </c>
      <c r="D13" s="31">
        <v>2014</v>
      </c>
      <c r="E13" s="14">
        <v>48256.7</v>
      </c>
      <c r="F13" s="35"/>
    </row>
    <row r="14" spans="1:6" ht="84.75" customHeight="1">
      <c r="A14" s="96"/>
      <c r="B14" s="94"/>
      <c r="C14" s="86"/>
      <c r="D14" s="31">
        <v>2015</v>
      </c>
      <c r="E14" s="14">
        <v>48330.2</v>
      </c>
      <c r="F14" s="35"/>
    </row>
    <row r="15" spans="1:6" ht="25.5" customHeight="1">
      <c r="A15" s="96"/>
      <c r="B15" s="94"/>
      <c r="C15" s="86"/>
      <c r="D15" s="31">
        <v>2016</v>
      </c>
      <c r="E15" s="14">
        <v>50307.2</v>
      </c>
      <c r="F15" s="35"/>
    </row>
    <row r="16" spans="1:6" ht="22.5" customHeight="1">
      <c r="A16" s="96"/>
      <c r="B16" s="95"/>
      <c r="C16" s="87"/>
      <c r="D16" s="31">
        <v>2017</v>
      </c>
      <c r="E16" s="14">
        <v>52256.4</v>
      </c>
      <c r="F16" s="35"/>
    </row>
    <row r="17" spans="1:6" ht="29.25" customHeight="1">
      <c r="A17" s="36"/>
      <c r="B17" s="36"/>
      <c r="C17" s="37"/>
      <c r="D17" s="36"/>
      <c r="E17" s="38"/>
      <c r="F17" s="39"/>
    </row>
    <row r="18" spans="1:6" ht="14.25" customHeight="1">
      <c r="A18" s="103" t="s">
        <v>35</v>
      </c>
      <c r="B18" s="41"/>
      <c r="C18" s="42"/>
      <c r="D18" s="43" t="s">
        <v>3</v>
      </c>
      <c r="E18" s="15">
        <f>E19+E20+E21+E22+E23</f>
        <v>38611.3</v>
      </c>
      <c r="F18" s="35"/>
    </row>
    <row r="19" spans="1:6" ht="41.25" customHeight="1">
      <c r="A19" s="104"/>
      <c r="B19" s="85" t="s">
        <v>31</v>
      </c>
      <c r="C19" s="85" t="s">
        <v>84</v>
      </c>
      <c r="D19" s="31">
        <v>2014</v>
      </c>
      <c r="E19" s="14">
        <v>16891.2</v>
      </c>
      <c r="F19" s="35"/>
    </row>
    <row r="20" spans="1:6" ht="39" customHeight="1">
      <c r="A20" s="104"/>
      <c r="B20" s="86"/>
      <c r="C20" s="86"/>
      <c r="D20" s="31">
        <v>2015</v>
      </c>
      <c r="E20" s="14">
        <v>10432.1</v>
      </c>
      <c r="F20" s="35"/>
    </row>
    <row r="21" spans="1:6" ht="36.75" customHeight="1">
      <c r="A21" s="104"/>
      <c r="B21" s="86"/>
      <c r="C21" s="86"/>
      <c r="D21" s="31">
        <v>2016</v>
      </c>
      <c r="E21" s="14">
        <v>6218.5</v>
      </c>
      <c r="F21" s="35"/>
    </row>
    <row r="22" spans="1:6" ht="15" customHeight="1">
      <c r="A22" s="104"/>
      <c r="B22" s="87"/>
      <c r="C22" s="86"/>
      <c r="D22" s="31">
        <v>2017</v>
      </c>
      <c r="E22" s="14">
        <v>0</v>
      </c>
      <c r="F22" s="35"/>
    </row>
    <row r="23" spans="1:6" ht="25.5">
      <c r="A23" s="105"/>
      <c r="B23" s="44" t="s">
        <v>32</v>
      </c>
      <c r="C23" s="87"/>
      <c r="D23" s="31">
        <v>2014</v>
      </c>
      <c r="E23" s="45">
        <v>5069.5</v>
      </c>
      <c r="F23" s="35"/>
    </row>
    <row r="24" spans="1:6" ht="12.75">
      <c r="A24" s="97" t="s">
        <v>36</v>
      </c>
      <c r="B24" s="98"/>
      <c r="C24" s="98"/>
      <c r="D24" s="98"/>
      <c r="E24" s="98"/>
      <c r="F24" s="99"/>
    </row>
    <row r="25" spans="1:6" ht="33" customHeight="1">
      <c r="A25" s="85" t="s">
        <v>37</v>
      </c>
      <c r="B25" s="85" t="s">
        <v>31</v>
      </c>
      <c r="C25" s="85" t="s">
        <v>38</v>
      </c>
      <c r="D25" s="43" t="s">
        <v>0</v>
      </c>
      <c r="E25" s="15">
        <f>E26+E27+E28+E29</f>
        <v>52015.9</v>
      </c>
      <c r="F25" s="35"/>
    </row>
    <row r="26" spans="1:6" ht="21.75" customHeight="1">
      <c r="A26" s="86"/>
      <c r="B26" s="86"/>
      <c r="C26" s="86"/>
      <c r="D26" s="31">
        <v>2014</v>
      </c>
      <c r="E26" s="14">
        <v>13015.9</v>
      </c>
      <c r="F26" s="35"/>
    </row>
    <row r="27" spans="1:6" ht="18.75" customHeight="1">
      <c r="A27" s="86"/>
      <c r="B27" s="86"/>
      <c r="C27" s="86"/>
      <c r="D27" s="31">
        <v>2015</v>
      </c>
      <c r="E27" s="14">
        <v>13000</v>
      </c>
      <c r="F27" s="35"/>
    </row>
    <row r="28" spans="1:6" ht="18.75" customHeight="1">
      <c r="A28" s="86"/>
      <c r="B28" s="86"/>
      <c r="C28" s="86"/>
      <c r="D28" s="31">
        <v>2016</v>
      </c>
      <c r="E28" s="14">
        <v>13000</v>
      </c>
      <c r="F28" s="35"/>
    </row>
    <row r="29" spans="1:6" ht="21.75" customHeight="1">
      <c r="A29" s="87"/>
      <c r="B29" s="87"/>
      <c r="C29" s="87"/>
      <c r="D29" s="31">
        <v>2017</v>
      </c>
      <c r="E29" s="14">
        <v>13000</v>
      </c>
      <c r="F29" s="35"/>
    </row>
    <row r="30" spans="1:6" ht="12.75">
      <c r="A30" s="97" t="s">
        <v>57</v>
      </c>
      <c r="B30" s="98"/>
      <c r="C30" s="98"/>
      <c r="D30" s="98"/>
      <c r="E30" s="98"/>
      <c r="F30" s="99"/>
    </row>
    <row r="31" spans="1:6" ht="12.75">
      <c r="A31" s="96" t="s">
        <v>39</v>
      </c>
      <c r="B31" s="88"/>
      <c r="C31" s="89"/>
      <c r="D31" s="32" t="s">
        <v>0</v>
      </c>
      <c r="E31" s="15">
        <f>SUM(E32:E39)</f>
        <v>6866.4</v>
      </c>
      <c r="F31" s="33"/>
    </row>
    <row r="32" spans="1:6" ht="18.75" customHeight="1">
      <c r="A32" s="96"/>
      <c r="B32" s="85" t="s">
        <v>31</v>
      </c>
      <c r="C32" s="85" t="s">
        <v>40</v>
      </c>
      <c r="D32" s="31">
        <v>2014</v>
      </c>
      <c r="E32" s="14">
        <v>300</v>
      </c>
      <c r="F32" s="35"/>
    </row>
    <row r="33" spans="1:6" ht="21.75" customHeight="1">
      <c r="A33" s="96"/>
      <c r="B33" s="86"/>
      <c r="C33" s="86"/>
      <c r="D33" s="31">
        <v>2015</v>
      </c>
      <c r="E33" s="14">
        <v>300</v>
      </c>
      <c r="F33" s="35"/>
    </row>
    <row r="34" spans="1:6" ht="25.5" customHeight="1">
      <c r="A34" s="96"/>
      <c r="B34" s="86"/>
      <c r="C34" s="86"/>
      <c r="D34" s="31">
        <v>2016</v>
      </c>
      <c r="E34" s="14">
        <v>300</v>
      </c>
      <c r="F34" s="35"/>
    </row>
    <row r="35" spans="1:6" ht="14.25" customHeight="1">
      <c r="A35" s="96"/>
      <c r="B35" s="87"/>
      <c r="C35" s="87"/>
      <c r="D35" s="31">
        <v>2017</v>
      </c>
      <c r="E35" s="14">
        <v>300</v>
      </c>
      <c r="F35" s="35"/>
    </row>
    <row r="36" spans="1:6" ht="12.75">
      <c r="A36" s="96"/>
      <c r="B36" s="100" t="s">
        <v>32</v>
      </c>
      <c r="C36" s="85" t="s">
        <v>41</v>
      </c>
      <c r="D36" s="31">
        <v>2014</v>
      </c>
      <c r="E36" s="14">
        <v>1416.6</v>
      </c>
      <c r="F36" s="35"/>
    </row>
    <row r="37" spans="1:6" ht="12.75">
      <c r="A37" s="96"/>
      <c r="B37" s="101"/>
      <c r="C37" s="86"/>
      <c r="D37" s="31">
        <v>2015</v>
      </c>
      <c r="E37" s="14">
        <v>1416.6</v>
      </c>
      <c r="F37" s="35"/>
    </row>
    <row r="38" spans="1:6" ht="12.75">
      <c r="A38" s="96"/>
      <c r="B38" s="102"/>
      <c r="C38" s="87"/>
      <c r="D38" s="31">
        <v>2016</v>
      </c>
      <c r="E38" s="14">
        <v>1416.6</v>
      </c>
      <c r="F38" s="35"/>
    </row>
    <row r="39" spans="1:6" ht="12.75">
      <c r="A39" s="40"/>
      <c r="B39" s="46"/>
      <c r="C39" s="23"/>
      <c r="D39" s="31">
        <v>2017</v>
      </c>
      <c r="E39" s="14">
        <v>1416.6</v>
      </c>
      <c r="F39" s="35"/>
    </row>
    <row r="40" spans="1:6" ht="18.75" customHeight="1">
      <c r="A40" s="47" t="s">
        <v>42</v>
      </c>
      <c r="B40" s="48"/>
      <c r="C40" s="48"/>
      <c r="D40" s="43"/>
      <c r="E40" s="15">
        <f>E31+E25+E18+E8</f>
        <v>367944.6</v>
      </c>
      <c r="F40" s="35"/>
    </row>
    <row r="41" spans="1:8" ht="12.75">
      <c r="A41" s="90" t="s">
        <v>43</v>
      </c>
      <c r="B41" s="48"/>
      <c r="C41" s="48"/>
      <c r="D41" s="43">
        <v>2014</v>
      </c>
      <c r="E41" s="15">
        <f>E9+E13+E19+E23+E26+E32+E36</f>
        <v>117250.4</v>
      </c>
      <c r="F41" s="35"/>
      <c r="H41" s="49"/>
    </row>
    <row r="42" spans="1:8" ht="12.75">
      <c r="A42" s="90"/>
      <c r="B42" s="48"/>
      <c r="C42" s="48"/>
      <c r="D42" s="43">
        <v>2015</v>
      </c>
      <c r="E42" s="15">
        <f>E10+E14+E20+E27+E33+E37</f>
        <v>86478.90000000001</v>
      </c>
      <c r="F42" s="35"/>
      <c r="H42" s="49"/>
    </row>
    <row r="43" spans="1:7" ht="12.75">
      <c r="A43" s="91"/>
      <c r="B43" s="48"/>
      <c r="C43" s="48"/>
      <c r="D43" s="43">
        <v>2016</v>
      </c>
      <c r="E43" s="15">
        <f>E11+E15+E21+E28+E34+E38</f>
        <v>84242.3</v>
      </c>
      <c r="F43" s="35"/>
      <c r="G43" s="49"/>
    </row>
    <row r="44" spans="1:6" ht="12.75">
      <c r="A44" s="43"/>
      <c r="B44" s="48"/>
      <c r="C44" s="48"/>
      <c r="D44" s="43">
        <v>2017</v>
      </c>
      <c r="E44" s="15">
        <f>E12+E16+E22+E29+E35+E39</f>
        <v>79973</v>
      </c>
      <c r="F44" s="35"/>
    </row>
    <row r="45" spans="1:6" s="50" customFormat="1" ht="15.75">
      <c r="A45" s="92"/>
      <c r="B45" s="92"/>
      <c r="C45" s="92"/>
      <c r="D45" s="92"/>
      <c r="E45" s="92"/>
      <c r="F45" s="92"/>
    </row>
    <row r="46" spans="1:6" s="50" customFormat="1" ht="26.25" customHeight="1">
      <c r="A46" s="92"/>
      <c r="B46" s="92"/>
      <c r="C46" s="92"/>
      <c r="D46" s="92"/>
      <c r="E46" s="92"/>
      <c r="F46" s="92"/>
    </row>
    <row r="47" spans="1:6" s="50" customFormat="1" ht="18.75" customHeight="1">
      <c r="A47" s="92"/>
      <c r="B47" s="92"/>
      <c r="C47" s="92"/>
      <c r="D47" s="92"/>
      <c r="E47" s="92"/>
      <c r="F47" s="92"/>
    </row>
    <row r="48" spans="1:6" s="50" customFormat="1" ht="12" customHeight="1">
      <c r="A48" s="92"/>
      <c r="B48" s="92"/>
      <c r="C48" s="92"/>
      <c r="D48" s="92"/>
      <c r="E48" s="92"/>
      <c r="F48" s="92"/>
    </row>
    <row r="49" spans="1:6" s="50" customFormat="1" ht="11.25" customHeight="1">
      <c r="A49" s="92"/>
      <c r="B49" s="92"/>
      <c r="C49" s="92"/>
      <c r="D49" s="92"/>
      <c r="E49" s="92"/>
      <c r="F49" s="92"/>
    </row>
  </sheetData>
  <sheetProtection/>
  <mergeCells count="30">
    <mergeCell ref="B19:B22"/>
    <mergeCell ref="B32:B35"/>
    <mergeCell ref="C32:C35"/>
    <mergeCell ref="A18:A23"/>
    <mergeCell ref="C19:C23"/>
    <mergeCell ref="E3:F3"/>
    <mergeCell ref="A4:F4"/>
    <mergeCell ref="B9:B12"/>
    <mergeCell ref="A7:F7"/>
    <mergeCell ref="D6:E6"/>
    <mergeCell ref="A49:F49"/>
    <mergeCell ref="A45:F45"/>
    <mergeCell ref="A24:F24"/>
    <mergeCell ref="A25:A29"/>
    <mergeCell ref="B25:B29"/>
    <mergeCell ref="A46:F46"/>
    <mergeCell ref="A47:F47"/>
    <mergeCell ref="B36:B38"/>
    <mergeCell ref="C36:C38"/>
    <mergeCell ref="A31:A38"/>
    <mergeCell ref="C25:C29"/>
    <mergeCell ref="B31:C31"/>
    <mergeCell ref="A41:A43"/>
    <mergeCell ref="A48:F48"/>
    <mergeCell ref="B13:B16"/>
    <mergeCell ref="C13:C16"/>
    <mergeCell ref="A8:A16"/>
    <mergeCell ref="B8:C8"/>
    <mergeCell ref="C9:C12"/>
    <mergeCell ref="A30:F30"/>
  </mergeCells>
  <printOptions/>
  <pageMargins left="0.3937007874015748" right="0.17" top="0.47" bottom="0.61" header="0.4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75" zoomScaleNormal="75" zoomScalePageLayoutView="0" workbookViewId="0" topLeftCell="A1">
      <selection activeCell="A4" sqref="A4:L4"/>
    </sheetView>
  </sheetViews>
  <sheetFormatPr defaultColWidth="9.00390625" defaultRowHeight="12.75"/>
  <cols>
    <col min="1" max="1" width="6.125" style="24" customWidth="1"/>
    <col min="2" max="2" width="25.125" style="24" customWidth="1"/>
    <col min="3" max="3" width="16.25390625" style="24" customWidth="1"/>
    <col min="4" max="4" width="12.875" style="24" customWidth="1"/>
    <col min="5" max="10" width="14.25390625" style="24" customWidth="1"/>
    <col min="11" max="11" width="15.875" style="24" customWidth="1"/>
    <col min="12" max="12" width="28.00390625" style="24" customWidth="1"/>
    <col min="13" max="16384" width="9.125" style="24" customWidth="1"/>
  </cols>
  <sheetData>
    <row r="1" ht="16.5">
      <c r="L1" s="51" t="s">
        <v>22</v>
      </c>
    </row>
    <row r="2" ht="12.75">
      <c r="L2" s="52" t="s">
        <v>60</v>
      </c>
    </row>
    <row r="3" spans="11:13" ht="68.25" customHeight="1">
      <c r="K3" s="133" t="s">
        <v>98</v>
      </c>
      <c r="L3" s="133"/>
      <c r="M3" s="53"/>
    </row>
    <row r="4" spans="1:12" ht="17.25" customHeight="1">
      <c r="A4" s="138" t="s">
        <v>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36" customHeight="1">
      <c r="A5" s="121" t="s">
        <v>97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.75">
      <c r="A6" s="126" t="s">
        <v>62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ht="15.75" customHeight="1">
      <c r="A7" s="54"/>
    </row>
    <row r="8" spans="1:12" ht="37.5" customHeight="1">
      <c r="A8" s="128" t="s">
        <v>13</v>
      </c>
      <c r="B8" s="127" t="s">
        <v>15</v>
      </c>
      <c r="C8" s="127" t="s">
        <v>16</v>
      </c>
      <c r="D8" s="127" t="s">
        <v>17</v>
      </c>
      <c r="E8" s="128" t="s">
        <v>89</v>
      </c>
      <c r="F8" s="127" t="s">
        <v>24</v>
      </c>
      <c r="G8" s="130" t="s">
        <v>23</v>
      </c>
      <c r="H8" s="131"/>
      <c r="I8" s="131"/>
      <c r="J8" s="132"/>
      <c r="K8" s="127" t="s">
        <v>18</v>
      </c>
      <c r="L8" s="127" t="s">
        <v>19</v>
      </c>
    </row>
    <row r="9" spans="1:12" ht="65.25" customHeight="1">
      <c r="A9" s="129"/>
      <c r="B9" s="127"/>
      <c r="C9" s="127"/>
      <c r="D9" s="127"/>
      <c r="E9" s="129"/>
      <c r="F9" s="127"/>
      <c r="G9" s="55">
        <v>2014</v>
      </c>
      <c r="H9" s="55">
        <v>2015</v>
      </c>
      <c r="I9" s="55">
        <v>2016</v>
      </c>
      <c r="J9" s="55">
        <v>2017</v>
      </c>
      <c r="K9" s="127"/>
      <c r="L9" s="127"/>
    </row>
    <row r="10" spans="1:12" ht="12.7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</row>
    <row r="11" spans="1:12" ht="30.75" customHeight="1">
      <c r="A11" s="113" t="s">
        <v>54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/>
    </row>
    <row r="12" spans="1:12" ht="15.75" customHeight="1">
      <c r="A12" s="119" t="s">
        <v>11</v>
      </c>
      <c r="B12" s="120" t="s">
        <v>46</v>
      </c>
      <c r="C12" s="56" t="s">
        <v>2</v>
      </c>
      <c r="D12" s="57"/>
      <c r="E12" s="18">
        <f aca="true" t="shared" si="0" ref="E12:J12">E13+E14</f>
        <v>79488.6</v>
      </c>
      <c r="F12" s="18">
        <f t="shared" si="0"/>
        <v>270451</v>
      </c>
      <c r="G12" s="18">
        <f t="shared" si="0"/>
        <v>80557.2</v>
      </c>
      <c r="H12" s="18">
        <f t="shared" si="0"/>
        <v>61330.2</v>
      </c>
      <c r="I12" s="18">
        <f t="shared" si="0"/>
        <v>63307.2</v>
      </c>
      <c r="J12" s="18">
        <f t="shared" si="0"/>
        <v>65256.4</v>
      </c>
      <c r="K12" s="110" t="s">
        <v>51</v>
      </c>
      <c r="L12" s="110" t="s">
        <v>53</v>
      </c>
    </row>
    <row r="13" spans="1:12" ht="87" customHeight="1">
      <c r="A13" s="119"/>
      <c r="B13" s="120"/>
      <c r="C13" s="58" t="s">
        <v>25</v>
      </c>
      <c r="D13" s="57" t="s">
        <v>88</v>
      </c>
      <c r="E13" s="13">
        <f aca="true" t="shared" si="1" ref="E13:J14">E16</f>
        <v>32300.5</v>
      </c>
      <c r="F13" s="13">
        <f t="shared" si="1"/>
        <v>71300.5</v>
      </c>
      <c r="G13" s="13">
        <f t="shared" si="1"/>
        <v>32300.5</v>
      </c>
      <c r="H13" s="13">
        <f t="shared" si="1"/>
        <v>13000</v>
      </c>
      <c r="I13" s="13">
        <f t="shared" si="1"/>
        <v>13000</v>
      </c>
      <c r="J13" s="13">
        <f t="shared" si="1"/>
        <v>13000</v>
      </c>
      <c r="K13" s="111"/>
      <c r="L13" s="111"/>
    </row>
    <row r="14" spans="1:12" ht="58.5" customHeight="1">
      <c r="A14" s="119"/>
      <c r="B14" s="120"/>
      <c r="C14" s="58" t="s">
        <v>26</v>
      </c>
      <c r="D14" s="57" t="s">
        <v>88</v>
      </c>
      <c r="E14" s="13">
        <f t="shared" si="1"/>
        <v>47188.1</v>
      </c>
      <c r="F14" s="13">
        <f t="shared" si="1"/>
        <v>199150.49999999997</v>
      </c>
      <c r="G14" s="13">
        <f t="shared" si="1"/>
        <v>48256.7</v>
      </c>
      <c r="H14" s="13">
        <f t="shared" si="1"/>
        <v>48330.2</v>
      </c>
      <c r="I14" s="13">
        <f t="shared" si="1"/>
        <v>50307.2</v>
      </c>
      <c r="J14" s="13">
        <f t="shared" si="1"/>
        <v>52256.4</v>
      </c>
      <c r="K14" s="111"/>
      <c r="L14" s="111"/>
    </row>
    <row r="15" spans="1:12" ht="15.75">
      <c r="A15" s="119" t="s">
        <v>20</v>
      </c>
      <c r="B15" s="122" t="s">
        <v>45</v>
      </c>
      <c r="C15" s="56" t="s">
        <v>2</v>
      </c>
      <c r="D15" s="57"/>
      <c r="E15" s="13">
        <f>E16+E17</f>
        <v>79488.6</v>
      </c>
      <c r="F15" s="13">
        <f>G15+H15+I15+J15</f>
        <v>270451</v>
      </c>
      <c r="G15" s="13">
        <f>G16+G17</f>
        <v>80557.2</v>
      </c>
      <c r="H15" s="13">
        <f>H16+H17</f>
        <v>61330.2</v>
      </c>
      <c r="I15" s="13">
        <f>I16+I17</f>
        <v>63307.2</v>
      </c>
      <c r="J15" s="13">
        <f>J16+J17</f>
        <v>65256.4</v>
      </c>
      <c r="K15" s="111"/>
      <c r="L15" s="111"/>
    </row>
    <row r="16" spans="1:12" ht="82.5" customHeight="1">
      <c r="A16" s="119"/>
      <c r="B16" s="122"/>
      <c r="C16" s="58" t="s">
        <v>25</v>
      </c>
      <c r="D16" s="57" t="s">
        <v>88</v>
      </c>
      <c r="E16" s="13">
        <v>32300.5</v>
      </c>
      <c r="F16" s="13">
        <f>G16+H16+I16+J16</f>
        <v>71300.5</v>
      </c>
      <c r="G16" s="13">
        <v>32300.5</v>
      </c>
      <c r="H16" s="13">
        <v>13000</v>
      </c>
      <c r="I16" s="13">
        <v>13000</v>
      </c>
      <c r="J16" s="13">
        <v>13000</v>
      </c>
      <c r="K16" s="111"/>
      <c r="L16" s="111"/>
    </row>
    <row r="17" spans="1:12" ht="64.5" customHeight="1">
      <c r="A17" s="119"/>
      <c r="B17" s="122"/>
      <c r="C17" s="58" t="s">
        <v>26</v>
      </c>
      <c r="D17" s="57" t="s">
        <v>88</v>
      </c>
      <c r="E17" s="13">
        <v>47188.1</v>
      </c>
      <c r="F17" s="13">
        <f>G17+H17+I17+J17</f>
        <v>199150.49999999997</v>
      </c>
      <c r="G17" s="13">
        <v>48256.7</v>
      </c>
      <c r="H17" s="13">
        <v>48330.2</v>
      </c>
      <c r="I17" s="13">
        <v>50307.2</v>
      </c>
      <c r="J17" s="13">
        <v>52256.4</v>
      </c>
      <c r="K17" s="111"/>
      <c r="L17" s="111"/>
    </row>
    <row r="18" spans="1:12" ht="15.75">
      <c r="A18" s="85" t="s">
        <v>12</v>
      </c>
      <c r="B18" s="135" t="s">
        <v>83</v>
      </c>
      <c r="C18" s="56" t="s">
        <v>2</v>
      </c>
      <c r="D18" s="57"/>
      <c r="E18" s="18">
        <f aca="true" t="shared" si="2" ref="E18:J18">E19+E20</f>
        <v>13963.6</v>
      </c>
      <c r="F18" s="18">
        <f t="shared" si="2"/>
        <v>38611.3</v>
      </c>
      <c r="G18" s="18">
        <f t="shared" si="2"/>
        <v>21960.7</v>
      </c>
      <c r="H18" s="18">
        <f t="shared" si="2"/>
        <v>10432.1</v>
      </c>
      <c r="I18" s="18">
        <f t="shared" si="2"/>
        <v>6218.5</v>
      </c>
      <c r="J18" s="18">
        <f t="shared" si="2"/>
        <v>0</v>
      </c>
      <c r="K18" s="111"/>
      <c r="L18" s="111"/>
    </row>
    <row r="19" spans="1:12" ht="79.5" customHeight="1">
      <c r="A19" s="86"/>
      <c r="B19" s="136"/>
      <c r="C19" s="58" t="s">
        <v>25</v>
      </c>
      <c r="D19" s="57" t="s">
        <v>88</v>
      </c>
      <c r="E19" s="13">
        <f aca="true" t="shared" si="3" ref="E19:J20">E22</f>
        <v>3000</v>
      </c>
      <c r="F19" s="13">
        <f>G19+H19+I19+J19</f>
        <v>33541.8</v>
      </c>
      <c r="G19" s="13">
        <f>G22</f>
        <v>16891.2</v>
      </c>
      <c r="H19" s="13">
        <f>H22</f>
        <v>10432.1</v>
      </c>
      <c r="I19" s="13">
        <f>I22</f>
        <v>6218.5</v>
      </c>
      <c r="J19" s="13">
        <f>J22</f>
        <v>0</v>
      </c>
      <c r="K19" s="111"/>
      <c r="L19" s="111"/>
    </row>
    <row r="20" spans="1:12" ht="101.25" customHeight="1">
      <c r="A20" s="87"/>
      <c r="B20" s="137"/>
      <c r="C20" s="58" t="s">
        <v>26</v>
      </c>
      <c r="D20" s="57" t="s">
        <v>88</v>
      </c>
      <c r="E20" s="13">
        <f t="shared" si="3"/>
        <v>10963.6</v>
      </c>
      <c r="F20" s="13">
        <f>G20+H20+I20+J20</f>
        <v>5069.5</v>
      </c>
      <c r="G20" s="13">
        <f t="shared" si="3"/>
        <v>5069.5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11"/>
      <c r="L20" s="111"/>
    </row>
    <row r="21" spans="1:12" ht="15.75">
      <c r="A21" s="119" t="s">
        <v>21</v>
      </c>
      <c r="B21" s="122" t="s">
        <v>82</v>
      </c>
      <c r="C21" s="56" t="s">
        <v>2</v>
      </c>
      <c r="D21" s="57"/>
      <c r="E21" s="13">
        <f aca="true" t="shared" si="4" ref="E21:J21">E22+E23</f>
        <v>13963.6</v>
      </c>
      <c r="F21" s="13">
        <f t="shared" si="4"/>
        <v>38611.3</v>
      </c>
      <c r="G21" s="13">
        <f t="shared" si="4"/>
        <v>21960.7</v>
      </c>
      <c r="H21" s="13">
        <f t="shared" si="4"/>
        <v>10432.1</v>
      </c>
      <c r="I21" s="13">
        <f t="shared" si="4"/>
        <v>6218.5</v>
      </c>
      <c r="J21" s="13">
        <f t="shared" si="4"/>
        <v>0</v>
      </c>
      <c r="K21" s="111"/>
      <c r="L21" s="111"/>
    </row>
    <row r="22" spans="1:12" ht="95.25" customHeight="1">
      <c r="A22" s="119"/>
      <c r="B22" s="122"/>
      <c r="C22" s="58" t="s">
        <v>25</v>
      </c>
      <c r="D22" s="57" t="s">
        <v>88</v>
      </c>
      <c r="E22" s="13">
        <v>3000</v>
      </c>
      <c r="F22" s="13">
        <f>G22+H22+I22+J22</f>
        <v>33541.8</v>
      </c>
      <c r="G22" s="13">
        <v>16891.2</v>
      </c>
      <c r="H22" s="13">
        <v>10432.1</v>
      </c>
      <c r="I22" s="13">
        <v>6218.5</v>
      </c>
      <c r="J22" s="13">
        <v>0</v>
      </c>
      <c r="K22" s="111"/>
      <c r="L22" s="111"/>
    </row>
    <row r="23" spans="1:12" ht="83.25" customHeight="1">
      <c r="A23" s="85"/>
      <c r="B23" s="134"/>
      <c r="C23" s="58" t="s">
        <v>26</v>
      </c>
      <c r="D23" s="57" t="s">
        <v>88</v>
      </c>
      <c r="E23" s="13">
        <v>10963.6</v>
      </c>
      <c r="F23" s="13">
        <f>G23+H23+I23+J23</f>
        <v>5069.5</v>
      </c>
      <c r="G23" s="13">
        <v>5069.5</v>
      </c>
      <c r="H23" s="13">
        <v>0</v>
      </c>
      <c r="I23" s="13">
        <v>0</v>
      </c>
      <c r="J23" s="13">
        <v>0</v>
      </c>
      <c r="K23" s="112"/>
      <c r="L23" s="112"/>
    </row>
    <row r="24" spans="1:12" ht="30.75" customHeight="1">
      <c r="A24" s="113" t="s">
        <v>36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</row>
    <row r="25" spans="1:12" ht="15.75">
      <c r="A25" s="119" t="s">
        <v>12</v>
      </c>
      <c r="B25" s="120" t="s">
        <v>55</v>
      </c>
      <c r="C25" s="56" t="s">
        <v>2</v>
      </c>
      <c r="D25" s="57"/>
      <c r="E25" s="18">
        <f aca="true" t="shared" si="5" ref="E25:J25">E26</f>
        <v>8164.7</v>
      </c>
      <c r="F25" s="18">
        <f t="shared" si="5"/>
        <v>52015.9</v>
      </c>
      <c r="G25" s="18">
        <f t="shared" si="5"/>
        <v>13015.9</v>
      </c>
      <c r="H25" s="18">
        <f t="shared" si="5"/>
        <v>13000</v>
      </c>
      <c r="I25" s="18">
        <f t="shared" si="5"/>
        <v>13000</v>
      </c>
      <c r="J25" s="18">
        <f t="shared" si="5"/>
        <v>13000</v>
      </c>
      <c r="K25" s="110" t="s">
        <v>51</v>
      </c>
      <c r="L25" s="110" t="s">
        <v>52</v>
      </c>
    </row>
    <row r="26" spans="1:12" ht="106.5" customHeight="1">
      <c r="A26" s="119"/>
      <c r="B26" s="120"/>
      <c r="C26" s="58" t="s">
        <v>25</v>
      </c>
      <c r="D26" s="57" t="s">
        <v>88</v>
      </c>
      <c r="E26" s="13">
        <f>E28</f>
        <v>8164.7</v>
      </c>
      <c r="F26" s="13">
        <f>G26+H26+I26+J26</f>
        <v>52015.9</v>
      </c>
      <c r="G26" s="13">
        <f>G28</f>
        <v>13015.9</v>
      </c>
      <c r="H26" s="13">
        <f>H28</f>
        <v>13000</v>
      </c>
      <c r="I26" s="13">
        <f>I28</f>
        <v>13000</v>
      </c>
      <c r="J26" s="13">
        <f>J28</f>
        <v>13000</v>
      </c>
      <c r="K26" s="111"/>
      <c r="L26" s="125"/>
    </row>
    <row r="27" spans="1:12" ht="15.75">
      <c r="A27" s="119" t="s">
        <v>21</v>
      </c>
      <c r="B27" s="122" t="s">
        <v>47</v>
      </c>
      <c r="C27" s="56" t="s">
        <v>2</v>
      </c>
      <c r="D27" s="57"/>
      <c r="E27" s="13">
        <f aca="true" t="shared" si="6" ref="E27:J27">E28</f>
        <v>8164.7</v>
      </c>
      <c r="F27" s="13">
        <f t="shared" si="6"/>
        <v>52015.9</v>
      </c>
      <c r="G27" s="13">
        <f t="shared" si="6"/>
        <v>13015.9</v>
      </c>
      <c r="H27" s="13">
        <f t="shared" si="6"/>
        <v>13000</v>
      </c>
      <c r="I27" s="13">
        <f t="shared" si="6"/>
        <v>13000</v>
      </c>
      <c r="J27" s="13">
        <f t="shared" si="6"/>
        <v>13000</v>
      </c>
      <c r="K27" s="111"/>
      <c r="L27" s="125"/>
    </row>
    <row r="28" spans="1:12" ht="82.5" customHeight="1">
      <c r="A28" s="119"/>
      <c r="B28" s="122"/>
      <c r="C28" s="58" t="s">
        <v>25</v>
      </c>
      <c r="D28" s="57" t="s">
        <v>88</v>
      </c>
      <c r="E28" s="13">
        <v>8164.7</v>
      </c>
      <c r="F28" s="13">
        <f>G28+H28+I28+J28</f>
        <v>52015.9</v>
      </c>
      <c r="G28" s="13">
        <v>13015.9</v>
      </c>
      <c r="H28" s="13">
        <v>13000</v>
      </c>
      <c r="I28" s="13">
        <v>13000</v>
      </c>
      <c r="J28" s="13">
        <v>13000</v>
      </c>
      <c r="K28" s="112"/>
      <c r="L28" s="82"/>
    </row>
    <row r="29" spans="1:12" ht="27" customHeight="1">
      <c r="A29" s="116" t="s">
        <v>58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2" ht="40.5" customHeight="1">
      <c r="A30" s="119" t="s">
        <v>48</v>
      </c>
      <c r="B30" s="120" t="s">
        <v>56</v>
      </c>
      <c r="C30" s="56" t="s">
        <v>2</v>
      </c>
      <c r="D30" s="57"/>
      <c r="E30" s="18">
        <f aca="true" t="shared" si="7" ref="E30:J30">E31+E32</f>
        <v>2449</v>
      </c>
      <c r="F30" s="18">
        <f t="shared" si="7"/>
        <v>6866.4</v>
      </c>
      <c r="G30" s="18">
        <f t="shared" si="7"/>
        <v>1716.6</v>
      </c>
      <c r="H30" s="18">
        <f t="shared" si="7"/>
        <v>1716.6</v>
      </c>
      <c r="I30" s="18">
        <f t="shared" si="7"/>
        <v>1716.6</v>
      </c>
      <c r="J30" s="18">
        <f t="shared" si="7"/>
        <v>1716.6</v>
      </c>
      <c r="K30" s="110" t="s">
        <v>51</v>
      </c>
      <c r="L30" s="110" t="s">
        <v>67</v>
      </c>
    </row>
    <row r="31" spans="1:12" ht="83.25" customHeight="1">
      <c r="A31" s="119"/>
      <c r="B31" s="120"/>
      <c r="C31" s="58" t="s">
        <v>25</v>
      </c>
      <c r="D31" s="57" t="s">
        <v>88</v>
      </c>
      <c r="E31" s="13">
        <f aca="true" t="shared" si="8" ref="E31:J32">E34</f>
        <v>570</v>
      </c>
      <c r="F31" s="13">
        <f t="shared" si="8"/>
        <v>1200</v>
      </c>
      <c r="G31" s="13">
        <f t="shared" si="8"/>
        <v>300</v>
      </c>
      <c r="H31" s="13">
        <f t="shared" si="8"/>
        <v>300</v>
      </c>
      <c r="I31" s="13">
        <f t="shared" si="8"/>
        <v>300</v>
      </c>
      <c r="J31" s="13">
        <f t="shared" si="8"/>
        <v>300</v>
      </c>
      <c r="K31" s="111"/>
      <c r="L31" s="111"/>
    </row>
    <row r="32" spans="1:12" ht="66" customHeight="1">
      <c r="A32" s="119"/>
      <c r="B32" s="120"/>
      <c r="C32" s="58" t="s">
        <v>26</v>
      </c>
      <c r="D32" s="57" t="s">
        <v>88</v>
      </c>
      <c r="E32" s="13">
        <f t="shared" si="8"/>
        <v>1879</v>
      </c>
      <c r="F32" s="13">
        <f>F35</f>
        <v>5666.4</v>
      </c>
      <c r="G32" s="13">
        <f>G35</f>
        <v>1416.6</v>
      </c>
      <c r="H32" s="13">
        <f t="shared" si="8"/>
        <v>1416.6</v>
      </c>
      <c r="I32" s="13">
        <f t="shared" si="8"/>
        <v>1416.6</v>
      </c>
      <c r="J32" s="13">
        <f t="shared" si="8"/>
        <v>1416.6</v>
      </c>
      <c r="K32" s="111"/>
      <c r="L32" s="111"/>
    </row>
    <row r="33" spans="1:12" ht="15.75">
      <c r="A33" s="119" t="s">
        <v>49</v>
      </c>
      <c r="B33" s="122" t="s">
        <v>50</v>
      </c>
      <c r="C33" s="56" t="s">
        <v>2</v>
      </c>
      <c r="D33" s="59"/>
      <c r="E33" s="13">
        <f aca="true" t="shared" si="9" ref="E33:J33">E34+E35</f>
        <v>2449</v>
      </c>
      <c r="F33" s="13">
        <f t="shared" si="9"/>
        <v>6866.4</v>
      </c>
      <c r="G33" s="13">
        <f t="shared" si="9"/>
        <v>1716.6</v>
      </c>
      <c r="H33" s="13">
        <f t="shared" si="9"/>
        <v>1716.6</v>
      </c>
      <c r="I33" s="13">
        <f t="shared" si="9"/>
        <v>1716.6</v>
      </c>
      <c r="J33" s="13">
        <f t="shared" si="9"/>
        <v>1716.6</v>
      </c>
      <c r="K33" s="111"/>
      <c r="L33" s="111"/>
    </row>
    <row r="34" spans="1:12" ht="75">
      <c r="A34" s="119"/>
      <c r="B34" s="122"/>
      <c r="C34" s="58" t="s">
        <v>25</v>
      </c>
      <c r="D34" s="57" t="s">
        <v>88</v>
      </c>
      <c r="E34" s="13">
        <v>570</v>
      </c>
      <c r="F34" s="13">
        <f>G34+H34+I34+J34</f>
        <v>1200</v>
      </c>
      <c r="G34" s="60">
        <v>300</v>
      </c>
      <c r="H34" s="60">
        <v>300</v>
      </c>
      <c r="I34" s="60">
        <v>300</v>
      </c>
      <c r="J34" s="60">
        <v>300</v>
      </c>
      <c r="K34" s="111"/>
      <c r="L34" s="111"/>
    </row>
    <row r="35" spans="1:12" ht="78.75" customHeight="1">
      <c r="A35" s="119"/>
      <c r="B35" s="122"/>
      <c r="C35" s="58" t="s">
        <v>26</v>
      </c>
      <c r="D35" s="57" t="s">
        <v>88</v>
      </c>
      <c r="E35" s="13">
        <v>1879</v>
      </c>
      <c r="F35" s="13">
        <f>G35+H35+I35+J35</f>
        <v>5666.4</v>
      </c>
      <c r="G35" s="13">
        <v>1416.6</v>
      </c>
      <c r="H35" s="60">
        <v>1416.6</v>
      </c>
      <c r="I35" s="60">
        <v>1416.6</v>
      </c>
      <c r="J35" s="60">
        <v>1416.6</v>
      </c>
      <c r="K35" s="112"/>
      <c r="L35" s="112"/>
    </row>
    <row r="36" spans="1:12" ht="22.5" customHeight="1">
      <c r="A36" s="123" t="s">
        <v>0</v>
      </c>
      <c r="B36" s="124"/>
      <c r="C36" s="124"/>
      <c r="D36" s="61"/>
      <c r="E36" s="16">
        <f aca="true" t="shared" si="10" ref="E36:J36">E30+E25+E18+E12</f>
        <v>104065.90000000001</v>
      </c>
      <c r="F36" s="16">
        <f t="shared" si="10"/>
        <v>367944.6</v>
      </c>
      <c r="G36" s="16">
        <f t="shared" si="10"/>
        <v>117250.4</v>
      </c>
      <c r="H36" s="16">
        <f t="shared" si="10"/>
        <v>86478.9</v>
      </c>
      <c r="I36" s="16">
        <f t="shared" si="10"/>
        <v>84242.29999999999</v>
      </c>
      <c r="J36" s="16">
        <f t="shared" si="10"/>
        <v>79973</v>
      </c>
      <c r="K36" s="62"/>
      <c r="L36" s="63"/>
    </row>
    <row r="37" ht="21" customHeight="1"/>
    <row r="38" ht="15.75" customHeight="1"/>
    <row r="41" spans="6:10" ht="12.75">
      <c r="F41" s="49"/>
      <c r="G41" s="49"/>
      <c r="H41" s="49"/>
      <c r="I41" s="49"/>
      <c r="J41" s="49"/>
    </row>
    <row r="43" spans="6:10" ht="12.75">
      <c r="F43" s="49"/>
      <c r="G43" s="49"/>
      <c r="H43" s="49"/>
      <c r="I43" s="49"/>
      <c r="J43" s="49"/>
    </row>
    <row r="44" spans="6:10" ht="12.75">
      <c r="F44" s="49"/>
      <c r="G44" s="49"/>
      <c r="H44" s="49"/>
      <c r="I44" s="49"/>
      <c r="J44" s="49"/>
    </row>
  </sheetData>
  <sheetProtection/>
  <mergeCells count="39">
    <mergeCell ref="K3:L3"/>
    <mergeCell ref="A25:A26"/>
    <mergeCell ref="B25:B26"/>
    <mergeCell ref="A15:A17"/>
    <mergeCell ref="B15:B17"/>
    <mergeCell ref="A21:A23"/>
    <mergeCell ref="B21:B23"/>
    <mergeCell ref="B18:B20"/>
    <mergeCell ref="A18:A20"/>
    <mergeCell ref="A4:L4"/>
    <mergeCell ref="A6:L6"/>
    <mergeCell ref="K8:K9"/>
    <mergeCell ref="A8:A9"/>
    <mergeCell ref="L8:L9"/>
    <mergeCell ref="F8:F9"/>
    <mergeCell ref="B8:B9"/>
    <mergeCell ref="C8:C9"/>
    <mergeCell ref="D8:D9"/>
    <mergeCell ref="E8:E9"/>
    <mergeCell ref="G8:J8"/>
    <mergeCell ref="A5:L5"/>
    <mergeCell ref="A33:A35"/>
    <mergeCell ref="B33:B35"/>
    <mergeCell ref="A36:C36"/>
    <mergeCell ref="K25:K28"/>
    <mergeCell ref="A27:A28"/>
    <mergeCell ref="B27:B28"/>
    <mergeCell ref="B12:B14"/>
    <mergeCell ref="A12:A14"/>
    <mergeCell ref="L25:L28"/>
    <mergeCell ref="K30:K35"/>
    <mergeCell ref="L30:L35"/>
    <mergeCell ref="A11:L11"/>
    <mergeCell ref="A24:L24"/>
    <mergeCell ref="A29:L29"/>
    <mergeCell ref="K12:K23"/>
    <mergeCell ref="L12:L23"/>
    <mergeCell ref="A30:A32"/>
    <mergeCell ref="B30:B32"/>
  </mergeCells>
  <hyperlinks>
    <hyperlink ref="L2" r:id="rId1" display="sub_1000"/>
  </hyperlink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2014-11-05T11:42:02Z</cp:lastPrinted>
  <dcterms:created xsi:type="dcterms:W3CDTF">2013-05-31T09:08:35Z</dcterms:created>
  <dcterms:modified xsi:type="dcterms:W3CDTF">2014-11-24T12:57:59Z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